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Carta Estadistica de Caldas editada\"/>
    </mc:Choice>
  </mc:AlternateContent>
  <bookViews>
    <workbookView xWindow="120" yWindow="450" windowWidth="15600" windowHeight="11640" tabRatio="840" activeTab="1"/>
  </bookViews>
  <sheets>
    <sheet name="Inicio" sheetId="37" r:id="rId1"/>
    <sheet name="Anali Gen" sheetId="38" r:id="rId2"/>
    <sheet name="01-Clasificacion Planteles" sheetId="13" r:id="rId3"/>
    <sheet name="02-Clasificacion porcen" sheetId="25" r:id="rId4"/>
    <sheet name="03-Clasificacion Planteles." sheetId="1" r:id="rId5"/>
    <sheet name="04-Clasificacion planteles." sheetId="2" r:id="rId6"/>
    <sheet name="05-Clasificacion Planteles." sheetId="3" r:id="rId7"/>
    <sheet name="06-Clasificacion Planteles." sheetId="12" r:id="rId8"/>
    <sheet name="07-Clasificacion Planteles." sheetId="4" r:id="rId9"/>
    <sheet name="08-Clasificacion Planteles" sheetId="5" r:id="rId10"/>
    <sheet name="09-Clasificacion Planteles " sheetId="6" r:id="rId11"/>
    <sheet name="10-Clasificacion Planteles." sheetId="7" r:id="rId12"/>
    <sheet name="11-Clasificacion Planteles." sheetId="8" r:id="rId13"/>
    <sheet name="12-Clasificacion Planteles" sheetId="10" r:id="rId14"/>
    <sheet name="13-Clasificacion Planteles ." sheetId="11" r:id="rId15"/>
    <sheet name="14-Clasificacion planteles. " sheetId="26" r:id="rId16"/>
    <sheet name="15-Clasificacion Planteles." sheetId="27" r:id="rId17"/>
    <sheet name="16-Evolucion Estable y sedes" sheetId="28" r:id="rId18"/>
    <sheet name="17-Evolucion Matricula" sheetId="29" r:id="rId19"/>
    <sheet name="18-Evolucion Matri segun grado" sheetId="30" r:id="rId20"/>
    <sheet name="19-Matricula Grado Sector" sheetId="32" r:id="rId21"/>
    <sheet name="20-Matricula por Muni" sheetId="33" r:id="rId22"/>
    <sheet name="21-Tasa cobertura" sheetId="34" r:id="rId23"/>
    <sheet name="22-Cobertura" sheetId="35" r:id="rId24"/>
  </sheets>
  <externalReferences>
    <externalReference r:id="rId25"/>
    <externalReference r:id="rId26"/>
  </externalReferences>
  <calcPr calcId="152511"/>
</workbook>
</file>

<file path=xl/calcChain.xml><?xml version="1.0" encoding="utf-8"?>
<calcChain xmlns="http://schemas.openxmlformats.org/spreadsheetml/2006/main">
  <c r="N14" i="35" l="1"/>
  <c r="O18" i="35"/>
  <c r="N18" i="35"/>
  <c r="M18" i="35"/>
  <c r="L18" i="35"/>
  <c r="K18" i="35"/>
  <c r="J18" i="35"/>
  <c r="F18" i="35"/>
  <c r="E18" i="35"/>
  <c r="D18" i="35"/>
  <c r="C18" i="35"/>
  <c r="O17" i="35"/>
  <c r="N17" i="35"/>
  <c r="M17" i="35"/>
  <c r="L17" i="35"/>
  <c r="K17" i="35"/>
  <c r="J17" i="35"/>
  <c r="F17" i="35"/>
  <c r="E17" i="35"/>
  <c r="D17" i="35"/>
  <c r="C17" i="35"/>
  <c r="O16" i="35"/>
  <c r="N16" i="35"/>
  <c r="M16" i="35"/>
  <c r="L16" i="35"/>
  <c r="K16" i="35"/>
  <c r="J16" i="35"/>
  <c r="F16" i="35"/>
  <c r="E16" i="35"/>
  <c r="D16" i="35"/>
  <c r="C16" i="35"/>
  <c r="O15" i="35"/>
  <c r="N15" i="35"/>
  <c r="M15" i="35"/>
  <c r="L15" i="35"/>
  <c r="K15" i="35"/>
  <c r="J15" i="35"/>
  <c r="F15" i="35"/>
  <c r="E15" i="35"/>
  <c r="D15" i="35"/>
  <c r="C15" i="35"/>
  <c r="O14" i="35"/>
  <c r="M14" i="35"/>
  <c r="L14" i="35"/>
  <c r="K14" i="35"/>
  <c r="J14" i="35"/>
  <c r="F14" i="35"/>
  <c r="E14" i="35"/>
  <c r="D14" i="35"/>
  <c r="C14" i="35"/>
  <c r="O13" i="35"/>
  <c r="N13" i="35"/>
  <c r="M13" i="35"/>
  <c r="L13" i="35"/>
  <c r="K13" i="35"/>
  <c r="J13" i="35"/>
  <c r="F13" i="35"/>
  <c r="E13" i="35"/>
  <c r="D13" i="35"/>
  <c r="C13" i="35"/>
  <c r="O12" i="35"/>
  <c r="N12" i="35"/>
  <c r="M12" i="35"/>
  <c r="L12" i="35"/>
  <c r="K12" i="35"/>
  <c r="J12" i="35"/>
  <c r="F12" i="35"/>
  <c r="E12" i="35"/>
  <c r="D12" i="35"/>
  <c r="C12" i="35"/>
  <c r="O11" i="35"/>
  <c r="N11" i="35"/>
  <c r="M11" i="35"/>
  <c r="L11" i="35"/>
  <c r="K11" i="35"/>
  <c r="J11" i="35"/>
  <c r="F11" i="35"/>
  <c r="E11" i="35"/>
  <c r="D11" i="35"/>
  <c r="C11" i="35"/>
  <c r="O10" i="35"/>
  <c r="N10" i="35"/>
  <c r="M10" i="35"/>
  <c r="L10" i="35"/>
  <c r="K10" i="35"/>
  <c r="J10" i="35"/>
  <c r="F10" i="35"/>
  <c r="E10" i="35"/>
  <c r="D10" i="35"/>
  <c r="C10" i="35"/>
  <c r="O9" i="35"/>
  <c r="N9" i="35"/>
  <c r="M9" i="35"/>
  <c r="L9" i="35"/>
  <c r="K9" i="35"/>
  <c r="J9" i="35"/>
  <c r="F9" i="35"/>
  <c r="E9" i="35"/>
  <c r="D9" i="35"/>
  <c r="C9" i="35"/>
  <c r="W40" i="33"/>
  <c r="W63" i="33"/>
  <c r="W62" i="33"/>
  <c r="W61" i="33"/>
  <c r="W60" i="33"/>
  <c r="W59" i="33"/>
  <c r="W58" i="33"/>
  <c r="W57" i="33"/>
  <c r="W56" i="33"/>
  <c r="W55" i="33"/>
  <c r="W54" i="33"/>
  <c r="W53" i="33"/>
  <c r="W52" i="33"/>
  <c r="W51" i="33"/>
  <c r="W50" i="33"/>
  <c r="W49" i="33"/>
  <c r="W48" i="33"/>
  <c r="W47" i="33"/>
  <c r="W46" i="33"/>
  <c r="W45" i="33"/>
  <c r="W44" i="33"/>
  <c r="W43" i="33"/>
  <c r="W42" i="33"/>
  <c r="W41" i="33"/>
  <c r="W39" i="33"/>
  <c r="W38" i="33"/>
  <c r="B35" i="32"/>
  <c r="G11" i="35" l="1"/>
  <c r="G18" i="35"/>
  <c r="H11" i="35"/>
  <c r="G13" i="35"/>
  <c r="G17" i="35"/>
  <c r="G15" i="35"/>
  <c r="H9" i="35"/>
  <c r="H13" i="35"/>
  <c r="G9" i="35"/>
  <c r="H15" i="35"/>
  <c r="H17" i="35"/>
  <c r="G10" i="35"/>
  <c r="H14" i="35"/>
  <c r="H16" i="35"/>
  <c r="G12" i="35"/>
  <c r="G14" i="35"/>
  <c r="G16" i="35"/>
  <c r="H10" i="35"/>
  <c r="H12" i="35"/>
  <c r="H18" i="35"/>
  <c r="F31" i="34"/>
  <c r="F30" i="34"/>
  <c r="F29" i="34"/>
  <c r="F28" i="34"/>
  <c r="F27" i="34"/>
  <c r="F26" i="34"/>
  <c r="F25" i="34"/>
  <c r="F24" i="34"/>
  <c r="F23" i="34"/>
  <c r="F22" i="34"/>
  <c r="F21" i="34"/>
  <c r="F20" i="34"/>
  <c r="F19" i="34"/>
  <c r="F18" i="34"/>
  <c r="F17" i="34"/>
  <c r="F16" i="34"/>
  <c r="F15" i="34"/>
  <c r="F14" i="34"/>
  <c r="F13" i="34"/>
  <c r="F12" i="34"/>
  <c r="F11" i="34"/>
  <c r="F10" i="34"/>
  <c r="F9" i="34"/>
  <c r="F8" i="34"/>
  <c r="F7" i="34"/>
  <c r="F6" i="34"/>
  <c r="N33" i="32" l="1"/>
  <c r="L33" i="32"/>
  <c r="H33" i="32"/>
  <c r="G33" i="32"/>
  <c r="F33" i="32"/>
  <c r="E33" i="32"/>
  <c r="D33" i="32"/>
  <c r="C33" i="32"/>
  <c r="B25" i="29"/>
  <c r="D33" i="27" l="1"/>
  <c r="E33" i="27"/>
  <c r="F33" i="27"/>
  <c r="G33" i="27"/>
  <c r="H33" i="27"/>
  <c r="I33" i="27"/>
  <c r="D33" i="26"/>
  <c r="E33" i="26"/>
  <c r="F33" i="26"/>
  <c r="G33" i="26"/>
  <c r="H33" i="26"/>
  <c r="I33" i="26"/>
  <c r="H45" i="27" l="1"/>
  <c r="G45" i="27"/>
  <c r="F45" i="27"/>
  <c r="E45" i="27"/>
  <c r="D45" i="27"/>
  <c r="C45" i="27"/>
  <c r="I44" i="27"/>
  <c r="I43" i="27"/>
  <c r="I42" i="27"/>
  <c r="I41" i="27"/>
  <c r="I40" i="27"/>
  <c r="H39" i="27"/>
  <c r="G39" i="27"/>
  <c r="F39" i="27"/>
  <c r="E39" i="27"/>
  <c r="D39" i="27"/>
  <c r="C39" i="27"/>
  <c r="I38" i="27"/>
  <c r="I37" i="27"/>
  <c r="I36" i="27"/>
  <c r="I35" i="27"/>
  <c r="I34" i="27"/>
  <c r="C33" i="27"/>
  <c r="I32" i="27"/>
  <c r="I31" i="27"/>
  <c r="I30" i="27"/>
  <c r="I29" i="27"/>
  <c r="I28" i="27"/>
  <c r="I27" i="27"/>
  <c r="H26" i="27"/>
  <c r="G26" i="27"/>
  <c r="F26" i="27"/>
  <c r="E26" i="27"/>
  <c r="D26" i="27"/>
  <c r="C26" i="27"/>
  <c r="I25" i="27"/>
  <c r="I24" i="27"/>
  <c r="I23" i="27"/>
  <c r="I22" i="27"/>
  <c r="I21" i="27"/>
  <c r="I20" i="27"/>
  <c r="H19" i="27"/>
  <c r="H46" i="27" s="1"/>
  <c r="G19" i="27"/>
  <c r="F19" i="27"/>
  <c r="F46" i="27" s="1"/>
  <c r="E19" i="27"/>
  <c r="D19" i="27"/>
  <c r="D46" i="27" s="1"/>
  <c r="C19" i="27"/>
  <c r="I18" i="27"/>
  <c r="I17" i="27"/>
  <c r="I16" i="27"/>
  <c r="I15" i="27"/>
  <c r="I14" i="27"/>
  <c r="H13" i="27"/>
  <c r="G13" i="27"/>
  <c r="G46" i="27" s="1"/>
  <c r="F13" i="27"/>
  <c r="E13" i="27"/>
  <c r="E46" i="27" s="1"/>
  <c r="D13" i="27"/>
  <c r="C13" i="27"/>
  <c r="C46" i="27" s="1"/>
  <c r="I12" i="27"/>
  <c r="I11" i="27"/>
  <c r="I10" i="27"/>
  <c r="I9" i="27"/>
  <c r="I8" i="27"/>
  <c r="I14" i="26"/>
  <c r="I15" i="26"/>
  <c r="I16" i="26"/>
  <c r="I17" i="26"/>
  <c r="I18" i="26"/>
  <c r="I20" i="26"/>
  <c r="I21" i="26"/>
  <c r="I22" i="26"/>
  <c r="I23" i="26"/>
  <c r="I24" i="26"/>
  <c r="I25" i="26"/>
  <c r="I27" i="26"/>
  <c r="I28" i="26"/>
  <c r="I29" i="26"/>
  <c r="I30" i="26"/>
  <c r="I31" i="26"/>
  <c r="I32" i="26"/>
  <c r="I34" i="26"/>
  <c r="I35" i="26"/>
  <c r="I36" i="26"/>
  <c r="I37" i="26"/>
  <c r="I38" i="26"/>
  <c r="I40" i="26"/>
  <c r="I41" i="26"/>
  <c r="I42" i="26"/>
  <c r="I43" i="26"/>
  <c r="I44" i="26"/>
  <c r="I9" i="26"/>
  <c r="I10" i="26"/>
  <c r="I11" i="26"/>
  <c r="I12" i="26"/>
  <c r="I8" i="26"/>
  <c r="D39" i="26"/>
  <c r="E39" i="26"/>
  <c r="F39" i="26"/>
  <c r="G39" i="26"/>
  <c r="H39" i="26"/>
  <c r="C39" i="26"/>
  <c r="C46" i="26" s="1"/>
  <c r="C33" i="26"/>
  <c r="D26" i="26"/>
  <c r="E26" i="26"/>
  <c r="F26" i="26"/>
  <c r="G26" i="26"/>
  <c r="H26" i="26"/>
  <c r="C26" i="26"/>
  <c r="D19" i="26"/>
  <c r="E19" i="26"/>
  <c r="F19" i="26"/>
  <c r="G19" i="26"/>
  <c r="H19" i="26"/>
  <c r="C19" i="26"/>
  <c r="D13" i="26"/>
  <c r="E13" i="26"/>
  <c r="F13" i="26"/>
  <c r="G13" i="26"/>
  <c r="H13" i="26"/>
  <c r="C13" i="26"/>
  <c r="H45" i="26"/>
  <c r="G45" i="26"/>
  <c r="F45" i="26"/>
  <c r="E45" i="26"/>
  <c r="D45" i="26"/>
  <c r="I45" i="26" s="1"/>
  <c r="C45" i="26"/>
  <c r="H46" i="26" l="1"/>
  <c r="F46" i="26"/>
  <c r="D46" i="26"/>
  <c r="I19" i="26"/>
  <c r="I13" i="26"/>
  <c r="G46" i="26"/>
  <c r="E46" i="26"/>
  <c r="I26" i="26"/>
  <c r="I39" i="26"/>
  <c r="I39" i="27"/>
  <c r="I13" i="27"/>
  <c r="I45" i="27"/>
  <c r="I26" i="27"/>
  <c r="I19" i="27"/>
  <c r="I46" i="26" l="1"/>
  <c r="I46" i="27"/>
  <c r="F23" i="13" l="1"/>
  <c r="C24" i="13"/>
  <c r="D25" i="13"/>
  <c r="E26" i="13"/>
  <c r="F27" i="13"/>
  <c r="I28" i="13"/>
  <c r="F29" i="13"/>
  <c r="C30" i="13"/>
  <c r="D31" i="13"/>
  <c r="I32" i="13"/>
  <c r="H22" i="13"/>
  <c r="F22" i="13" l="1"/>
  <c r="H29" i="13"/>
  <c r="E28" i="13"/>
  <c r="C26" i="13"/>
  <c r="I24" i="13"/>
  <c r="I30" i="13"/>
  <c r="C22" i="13"/>
  <c r="G26" i="13"/>
  <c r="F25" i="13"/>
  <c r="E24" i="13"/>
  <c r="E30" i="13"/>
  <c r="D29" i="13"/>
  <c r="D27" i="13"/>
  <c r="E22" i="13"/>
  <c r="I22" i="13"/>
  <c r="F28" i="13"/>
  <c r="I27" i="13"/>
  <c r="E27" i="13"/>
  <c r="H26" i="13"/>
  <c r="D26" i="13"/>
  <c r="G25" i="13"/>
  <c r="C25" i="13"/>
  <c r="F24" i="13"/>
  <c r="I23" i="13"/>
  <c r="E23" i="13"/>
  <c r="H32" i="13"/>
  <c r="D32" i="13"/>
  <c r="G31" i="13"/>
  <c r="C31" i="13"/>
  <c r="F30" i="13"/>
  <c r="I29" i="13"/>
  <c r="E29" i="13"/>
  <c r="H23" i="13"/>
  <c r="G32" i="13"/>
  <c r="G22" i="13"/>
  <c r="H28" i="13"/>
  <c r="D28" i="13"/>
  <c r="G27" i="13"/>
  <c r="C27" i="13"/>
  <c r="F26" i="13"/>
  <c r="I25" i="13"/>
  <c r="E25" i="13"/>
  <c r="H24" i="13"/>
  <c r="D24" i="13"/>
  <c r="G23" i="13"/>
  <c r="C23" i="13"/>
  <c r="F32" i="13"/>
  <c r="I31" i="13"/>
  <c r="E31" i="13"/>
  <c r="H30" i="13"/>
  <c r="D30" i="13"/>
  <c r="G29" i="13"/>
  <c r="C29" i="13"/>
  <c r="H27" i="13"/>
  <c r="D23" i="13"/>
  <c r="C32" i="13"/>
  <c r="F31" i="13"/>
  <c r="D22" i="13"/>
  <c r="G28" i="13"/>
  <c r="C28" i="13"/>
  <c r="I26" i="13"/>
  <c r="H25" i="13"/>
  <c r="G24" i="13"/>
  <c r="E32" i="13"/>
  <c r="H31" i="13"/>
  <c r="G30" i="13"/>
  <c r="G96" i="2"/>
  <c r="J18" i="25"/>
  <c r="D18" i="25"/>
  <c r="E18" i="25"/>
  <c r="F18" i="25"/>
  <c r="G18" i="25"/>
  <c r="H18" i="25"/>
  <c r="I18" i="25"/>
  <c r="C18" i="25"/>
  <c r="I82" i="1"/>
  <c r="I72" i="1"/>
  <c r="F24" i="5" l="1"/>
  <c r="G24" i="5"/>
  <c r="H24" i="5"/>
  <c r="I24" i="5"/>
  <c r="J24" i="5"/>
  <c r="K24" i="5"/>
  <c r="L24" i="5"/>
  <c r="G71" i="3"/>
  <c r="G94" i="3"/>
  <c r="J73" i="2"/>
  <c r="G95" i="1"/>
  <c r="L67" i="5" l="1"/>
  <c r="G67" i="5"/>
  <c r="H67" i="5"/>
  <c r="I67" i="5"/>
  <c r="J67" i="5"/>
  <c r="K67" i="5"/>
  <c r="F67" i="5"/>
  <c r="G65" i="4"/>
  <c r="H65" i="4"/>
  <c r="I65" i="4"/>
  <c r="J65" i="4"/>
  <c r="K65" i="4"/>
  <c r="L65" i="4"/>
  <c r="M65" i="4"/>
  <c r="F65" i="4"/>
  <c r="G82" i="12"/>
  <c r="H82" i="12"/>
  <c r="I82" i="12"/>
  <c r="J82" i="12"/>
  <c r="K82" i="12"/>
  <c r="L82" i="12"/>
  <c r="M82" i="12"/>
  <c r="F82" i="12"/>
  <c r="D18" i="13" l="1"/>
  <c r="E18" i="13"/>
  <c r="F18" i="13"/>
  <c r="G18" i="13"/>
  <c r="H18" i="13"/>
  <c r="I18" i="13"/>
  <c r="C18" i="13"/>
  <c r="G67" i="11" l="1"/>
  <c r="H67" i="11"/>
  <c r="I67" i="11"/>
  <c r="J67" i="11"/>
  <c r="K67" i="11"/>
  <c r="L67" i="11"/>
  <c r="F67" i="11"/>
  <c r="G60" i="11"/>
  <c r="H60" i="11"/>
  <c r="I60" i="11"/>
  <c r="J60" i="11"/>
  <c r="K60" i="11"/>
  <c r="L60" i="11"/>
  <c r="F60" i="11"/>
  <c r="G53" i="11"/>
  <c r="H53" i="11"/>
  <c r="I53" i="11"/>
  <c r="J53" i="11"/>
  <c r="K53" i="11"/>
  <c r="L53" i="11"/>
  <c r="F53" i="11"/>
  <c r="G44" i="11"/>
  <c r="H44" i="11"/>
  <c r="I44" i="11"/>
  <c r="J44" i="11"/>
  <c r="K44" i="11"/>
  <c r="L44" i="11"/>
  <c r="F44" i="11"/>
  <c r="G35" i="11" l="1"/>
  <c r="H35" i="11"/>
  <c r="I35" i="11"/>
  <c r="J35" i="11"/>
  <c r="K35" i="11"/>
  <c r="L35" i="11"/>
  <c r="F35" i="11"/>
  <c r="G26" i="11"/>
  <c r="H26" i="11"/>
  <c r="I26" i="11"/>
  <c r="J26" i="11"/>
  <c r="K26" i="11"/>
  <c r="L26" i="11"/>
  <c r="F26" i="11"/>
  <c r="G72" i="10"/>
  <c r="H72" i="10"/>
  <c r="I72" i="10"/>
  <c r="J72" i="10"/>
  <c r="K72" i="10"/>
  <c r="L72" i="10"/>
  <c r="F72" i="10"/>
  <c r="G63" i="10"/>
  <c r="H63" i="10"/>
  <c r="I63" i="10"/>
  <c r="J63" i="10"/>
  <c r="K63" i="10"/>
  <c r="L63" i="10"/>
  <c r="F63" i="10"/>
  <c r="L56" i="10"/>
  <c r="G56" i="10"/>
  <c r="H56" i="10"/>
  <c r="I56" i="10"/>
  <c r="J56" i="10"/>
  <c r="K56" i="10"/>
  <c r="F56" i="10"/>
  <c r="G47" i="10"/>
  <c r="H47" i="10"/>
  <c r="I47" i="10"/>
  <c r="J47" i="10"/>
  <c r="K47" i="10"/>
  <c r="L47" i="10"/>
  <c r="F47" i="10"/>
  <c r="G38" i="10"/>
  <c r="H38" i="10"/>
  <c r="I38" i="10"/>
  <c r="J38" i="10"/>
  <c r="K38" i="10"/>
  <c r="L38" i="10"/>
  <c r="F38" i="10"/>
  <c r="G29" i="10"/>
  <c r="H29" i="10"/>
  <c r="I29" i="10"/>
  <c r="J29" i="10"/>
  <c r="K29" i="10"/>
  <c r="L29" i="10"/>
  <c r="F29" i="10"/>
  <c r="G70" i="8"/>
  <c r="H70" i="8"/>
  <c r="I70" i="8"/>
  <c r="J70" i="8"/>
  <c r="K70" i="8"/>
  <c r="L70" i="8"/>
  <c r="M70" i="8"/>
  <c r="F70" i="8"/>
  <c r="G61" i="8"/>
  <c r="H61" i="8"/>
  <c r="I61" i="8"/>
  <c r="J61" i="8"/>
  <c r="K61" i="8"/>
  <c r="L61" i="8"/>
  <c r="M61" i="8"/>
  <c r="F61" i="8"/>
  <c r="G54" i="8"/>
  <c r="H54" i="8"/>
  <c r="I54" i="8"/>
  <c r="J54" i="8"/>
  <c r="K54" i="8"/>
  <c r="L54" i="8"/>
  <c r="M54" i="8"/>
  <c r="F54" i="8"/>
  <c r="G44" i="8"/>
  <c r="H44" i="8"/>
  <c r="I44" i="8"/>
  <c r="J44" i="8"/>
  <c r="K44" i="8"/>
  <c r="L44" i="8"/>
  <c r="M44" i="8"/>
  <c r="F44" i="8"/>
  <c r="G36" i="8"/>
  <c r="H36" i="8"/>
  <c r="I36" i="8"/>
  <c r="J36" i="8"/>
  <c r="K36" i="8"/>
  <c r="L36" i="8"/>
  <c r="M36" i="8"/>
  <c r="F36" i="8"/>
  <c r="G27" i="8"/>
  <c r="H27" i="8"/>
  <c r="I27" i="8"/>
  <c r="J27" i="8"/>
  <c r="K27" i="8"/>
  <c r="L27" i="8"/>
  <c r="M27" i="8"/>
  <c r="F27" i="8"/>
  <c r="G70" i="7"/>
  <c r="H70" i="7"/>
  <c r="I70" i="7"/>
  <c r="J70" i="7"/>
  <c r="K70" i="7"/>
  <c r="L70" i="7"/>
  <c r="F70" i="7"/>
  <c r="G61" i="7"/>
  <c r="H61" i="7"/>
  <c r="I61" i="7"/>
  <c r="J61" i="7"/>
  <c r="K61" i="7"/>
  <c r="L61" i="7"/>
  <c r="F61" i="7"/>
  <c r="G54" i="7"/>
  <c r="H54" i="7"/>
  <c r="I54" i="7"/>
  <c r="J54" i="7"/>
  <c r="K54" i="7"/>
  <c r="L54" i="7"/>
  <c r="F54" i="7"/>
  <c r="G44" i="7"/>
  <c r="H44" i="7"/>
  <c r="I44" i="7"/>
  <c r="J44" i="7"/>
  <c r="K44" i="7"/>
  <c r="L44" i="7"/>
  <c r="F44" i="7"/>
  <c r="G36" i="7"/>
  <c r="H36" i="7"/>
  <c r="I36" i="7"/>
  <c r="J36" i="7"/>
  <c r="K36" i="7"/>
  <c r="L36" i="7"/>
  <c r="F36" i="7"/>
  <c r="G27" i="7"/>
  <c r="H27" i="7"/>
  <c r="I27" i="7"/>
  <c r="J27" i="7"/>
  <c r="K27" i="7"/>
  <c r="L27" i="7"/>
  <c r="F27" i="7"/>
  <c r="G69" i="6" l="1"/>
  <c r="H69" i="6"/>
  <c r="I69" i="6"/>
  <c r="J69" i="6"/>
  <c r="K69" i="6"/>
  <c r="L69" i="6"/>
  <c r="F69" i="6"/>
  <c r="G60" i="6"/>
  <c r="H60" i="6"/>
  <c r="I60" i="6"/>
  <c r="J60" i="6"/>
  <c r="K60" i="6"/>
  <c r="L60" i="6"/>
  <c r="F60" i="6"/>
  <c r="G53" i="6"/>
  <c r="H53" i="6"/>
  <c r="I53" i="6"/>
  <c r="J53" i="6"/>
  <c r="K53" i="6"/>
  <c r="L53" i="6"/>
  <c r="F53" i="6"/>
  <c r="G43" i="6"/>
  <c r="H43" i="6"/>
  <c r="I43" i="6"/>
  <c r="J43" i="6"/>
  <c r="K43" i="6"/>
  <c r="L43" i="6"/>
  <c r="F43" i="6"/>
  <c r="G34" i="6"/>
  <c r="H34" i="6"/>
  <c r="I34" i="6"/>
  <c r="J34" i="6"/>
  <c r="K34" i="6"/>
  <c r="L34" i="6"/>
  <c r="F34" i="6"/>
  <c r="G25" i="6"/>
  <c r="H25" i="6"/>
  <c r="I25" i="6"/>
  <c r="J25" i="6"/>
  <c r="K25" i="6"/>
  <c r="L25" i="6"/>
  <c r="F25" i="6"/>
  <c r="G58" i="5"/>
  <c r="H58" i="5"/>
  <c r="I58" i="5"/>
  <c r="J58" i="5"/>
  <c r="K58" i="5"/>
  <c r="L58" i="5"/>
  <c r="F58" i="5"/>
  <c r="G51" i="5"/>
  <c r="H51" i="5"/>
  <c r="I51" i="5"/>
  <c r="J51" i="5"/>
  <c r="K51" i="5"/>
  <c r="L51" i="5"/>
  <c r="F51" i="5"/>
  <c r="G41" i="5"/>
  <c r="H41" i="5"/>
  <c r="I41" i="5"/>
  <c r="J41" i="5"/>
  <c r="K41" i="5"/>
  <c r="L41" i="5"/>
  <c r="F41" i="5"/>
  <c r="G33" i="5"/>
  <c r="H33" i="5"/>
  <c r="I33" i="5"/>
  <c r="J33" i="5"/>
  <c r="K33" i="5"/>
  <c r="L33" i="5"/>
  <c r="F33" i="5"/>
  <c r="M57" i="4"/>
  <c r="G57" i="4"/>
  <c r="H57" i="4"/>
  <c r="I57" i="4"/>
  <c r="J57" i="4"/>
  <c r="K57" i="4"/>
  <c r="L57" i="4"/>
  <c r="F57" i="4"/>
  <c r="G51" i="4"/>
  <c r="H51" i="4"/>
  <c r="I51" i="4"/>
  <c r="J51" i="4"/>
  <c r="K51" i="4"/>
  <c r="L51" i="4"/>
  <c r="M51" i="4"/>
  <c r="F51" i="4"/>
  <c r="G41" i="4"/>
  <c r="H41" i="4"/>
  <c r="I41" i="4"/>
  <c r="J41" i="4"/>
  <c r="K41" i="4"/>
  <c r="L41" i="4"/>
  <c r="M41" i="4"/>
  <c r="F41" i="4"/>
  <c r="G23" i="4"/>
  <c r="H23" i="4"/>
  <c r="I23" i="4"/>
  <c r="J23" i="4"/>
  <c r="K23" i="4"/>
  <c r="L23" i="4"/>
  <c r="M23" i="4"/>
  <c r="F23" i="4"/>
  <c r="G73" i="12" l="1"/>
  <c r="H73" i="12"/>
  <c r="I73" i="12"/>
  <c r="J73" i="12"/>
  <c r="K73" i="12"/>
  <c r="L73" i="12"/>
  <c r="M73" i="12"/>
  <c r="F73" i="12"/>
  <c r="G67" i="12"/>
  <c r="H67" i="12"/>
  <c r="I67" i="12"/>
  <c r="J67" i="12"/>
  <c r="K67" i="12"/>
  <c r="L67" i="12"/>
  <c r="M67" i="12"/>
  <c r="F67" i="12"/>
  <c r="G56" i="12"/>
  <c r="H56" i="12"/>
  <c r="I56" i="12"/>
  <c r="J56" i="12"/>
  <c r="K56" i="12"/>
  <c r="L56" i="12"/>
  <c r="M56" i="12"/>
  <c r="F56" i="12"/>
  <c r="G43" i="12"/>
  <c r="H43" i="12"/>
  <c r="I43" i="12"/>
  <c r="J43" i="12"/>
  <c r="K43" i="12"/>
  <c r="L43" i="12"/>
  <c r="M43" i="12"/>
  <c r="F43" i="12"/>
  <c r="G30" i="12"/>
  <c r="H30" i="12"/>
  <c r="I30" i="12"/>
  <c r="J30" i="12"/>
  <c r="K30" i="12"/>
  <c r="L30" i="12"/>
  <c r="M30" i="12"/>
  <c r="F30" i="12"/>
  <c r="H94" i="3" l="1"/>
  <c r="I94" i="3"/>
  <c r="J94" i="3"/>
  <c r="K94" i="3"/>
  <c r="L94" i="3"/>
  <c r="F94" i="3"/>
  <c r="G81" i="3"/>
  <c r="H81" i="3"/>
  <c r="I81" i="3"/>
  <c r="J81" i="3"/>
  <c r="K81" i="3"/>
  <c r="L81" i="3"/>
  <c r="F81" i="3"/>
  <c r="L71" i="3"/>
  <c r="H71" i="3"/>
  <c r="I71" i="3"/>
  <c r="J71" i="3"/>
  <c r="K71" i="3"/>
  <c r="F71" i="3"/>
  <c r="G57" i="3"/>
  <c r="H57" i="3"/>
  <c r="I57" i="3"/>
  <c r="J57" i="3"/>
  <c r="K57" i="3"/>
  <c r="L57" i="3"/>
  <c r="F57" i="3"/>
  <c r="G43" i="3"/>
  <c r="H43" i="3"/>
  <c r="I43" i="3"/>
  <c r="J43" i="3"/>
  <c r="K43" i="3"/>
  <c r="L43" i="3"/>
  <c r="F43" i="3"/>
  <c r="G29" i="3"/>
  <c r="H29" i="3"/>
  <c r="I29" i="3"/>
  <c r="J29" i="3"/>
  <c r="K29" i="3"/>
  <c r="L29" i="3"/>
  <c r="F29" i="3"/>
  <c r="H96" i="2" l="1"/>
  <c r="I96" i="2"/>
  <c r="J96" i="2"/>
  <c r="K96" i="2"/>
  <c r="L96" i="2"/>
  <c r="F96" i="2"/>
  <c r="G83" i="2"/>
  <c r="H83" i="2"/>
  <c r="I83" i="2"/>
  <c r="J83" i="2"/>
  <c r="K83" i="2"/>
  <c r="L83" i="2"/>
  <c r="F83" i="2"/>
  <c r="G73" i="2"/>
  <c r="H73" i="2"/>
  <c r="I73" i="2"/>
  <c r="K73" i="2"/>
  <c r="L73" i="2"/>
  <c r="F73" i="2"/>
  <c r="H58" i="2"/>
  <c r="I58" i="2"/>
  <c r="J58" i="2"/>
  <c r="K58" i="2"/>
  <c r="L58" i="2"/>
  <c r="G58" i="2"/>
  <c r="H44" i="2"/>
  <c r="I44" i="2"/>
  <c r="J44" i="2"/>
  <c r="K44" i="2"/>
  <c r="L44" i="2"/>
  <c r="G44" i="2"/>
  <c r="G31" i="2"/>
  <c r="H31" i="2"/>
  <c r="I31" i="2"/>
  <c r="J31" i="2"/>
  <c r="K31" i="2"/>
  <c r="L31" i="2"/>
  <c r="F31" i="2"/>
  <c r="F95" i="1"/>
  <c r="H95" i="1"/>
  <c r="K95" i="1"/>
  <c r="J95" i="1"/>
  <c r="L95" i="1"/>
  <c r="I95" i="1"/>
  <c r="F82" i="1"/>
  <c r="H82" i="1"/>
  <c r="K82" i="1"/>
  <c r="J82" i="1"/>
  <c r="L82" i="1"/>
  <c r="G82" i="1"/>
  <c r="F72" i="1"/>
  <c r="H72" i="1"/>
  <c r="K72" i="1"/>
  <c r="J72" i="1"/>
  <c r="L72" i="1"/>
  <c r="G72" i="1"/>
  <c r="G57" i="1"/>
  <c r="F57" i="1"/>
  <c r="H57" i="1"/>
  <c r="K57" i="1"/>
  <c r="J57" i="1"/>
  <c r="L57" i="1"/>
  <c r="I57" i="1"/>
  <c r="L43" i="1"/>
  <c r="F43" i="1"/>
  <c r="H43" i="1"/>
  <c r="K43" i="1"/>
  <c r="J43" i="1"/>
  <c r="G43" i="1"/>
  <c r="I29" i="1"/>
  <c r="I43" i="1"/>
  <c r="L29" i="1"/>
  <c r="G29" i="1"/>
  <c r="F29" i="1"/>
  <c r="H29" i="1"/>
  <c r="K29" i="1"/>
  <c r="J29" i="1"/>
  <c r="L32" i="4" l="1"/>
  <c r="F32" i="4"/>
  <c r="K32" i="4"/>
  <c r="J32" i="4"/>
  <c r="M32" i="4"/>
  <c r="G32" i="4"/>
  <c r="I32" i="4"/>
  <c r="H32" i="4"/>
</calcChain>
</file>

<file path=xl/sharedStrings.xml><?xml version="1.0" encoding="utf-8"?>
<sst xmlns="http://schemas.openxmlformats.org/spreadsheetml/2006/main" count="2460" uniqueCount="231">
  <si>
    <t>Total general</t>
  </si>
  <si>
    <t>OFICIAL</t>
  </si>
  <si>
    <t>A</t>
  </si>
  <si>
    <t>F</t>
  </si>
  <si>
    <t>B</t>
  </si>
  <si>
    <t xml:space="preserve">Total </t>
  </si>
  <si>
    <t>Total</t>
  </si>
  <si>
    <t>Colegio Naturaleza</t>
  </si>
  <si>
    <t>Colegio Genero poblacion</t>
  </si>
  <si>
    <t>Colegio calendario</t>
  </si>
  <si>
    <t>Inferior</t>
  </si>
  <si>
    <t>Bajo</t>
  </si>
  <si>
    <t>Medio</t>
  </si>
  <si>
    <t>Alto</t>
  </si>
  <si>
    <t>Superior</t>
  </si>
  <si>
    <t>Muy Superior</t>
  </si>
  <si>
    <t>Total General</t>
  </si>
  <si>
    <t>Centro sur</t>
  </si>
  <si>
    <t>Manizales</t>
  </si>
  <si>
    <t>Chinchina</t>
  </si>
  <si>
    <t>Neira</t>
  </si>
  <si>
    <t>Palestina</t>
  </si>
  <si>
    <t>Villamaria</t>
  </si>
  <si>
    <t>Norte</t>
  </si>
  <si>
    <t>Aguadas</t>
  </si>
  <si>
    <t>Aranzazu</t>
  </si>
  <si>
    <t>Pacora</t>
  </si>
  <si>
    <t>Salamina</t>
  </si>
  <si>
    <t>Occidente alto</t>
  </si>
  <si>
    <t>Filadelfia</t>
  </si>
  <si>
    <t>La merced</t>
  </si>
  <si>
    <t>Marmato</t>
  </si>
  <si>
    <t>Riosucio</t>
  </si>
  <si>
    <t>Supia</t>
  </si>
  <si>
    <t>Occidente bajo</t>
  </si>
  <si>
    <t>Anserma</t>
  </si>
  <si>
    <t>Belalcazar</t>
  </si>
  <si>
    <t>Risaralda</t>
  </si>
  <si>
    <t>San jose</t>
  </si>
  <si>
    <t>Viterbo</t>
  </si>
  <si>
    <t>Alto oriente</t>
  </si>
  <si>
    <t>Manzanares</t>
  </si>
  <si>
    <t>Marquetalia</t>
  </si>
  <si>
    <t>Marulanda</t>
  </si>
  <si>
    <t>Pensilvania</t>
  </si>
  <si>
    <t>Magdalena caldense</t>
  </si>
  <si>
    <t>La dorada</t>
  </si>
  <si>
    <t>Norcasia</t>
  </si>
  <si>
    <t>Samana</t>
  </si>
  <si>
    <t>Victoria</t>
  </si>
  <si>
    <t>No oficial</t>
  </si>
  <si>
    <t>Oficial</t>
  </si>
  <si>
    <t>Femenino</t>
  </si>
  <si>
    <t>Masculino</t>
  </si>
  <si>
    <t>Mixto</t>
  </si>
  <si>
    <t>Fuente: Secretaria de planeacion departamental con base en informacion del icfes</t>
  </si>
  <si>
    <t>Fecha de actualizacion: octubre de 2012</t>
  </si>
  <si>
    <t>Flexible</t>
  </si>
  <si>
    <t xml:space="preserve">Centro sur </t>
  </si>
  <si>
    <t>viterbo</t>
  </si>
  <si>
    <t>Subregiones</t>
  </si>
  <si>
    <t>Colegio naturaleza</t>
  </si>
  <si>
    <t>Colegio genero poblacion</t>
  </si>
  <si>
    <t>Muy inferior</t>
  </si>
  <si>
    <t xml:space="preserve">Alto </t>
  </si>
  <si>
    <t>Muy superior</t>
  </si>
  <si>
    <t>Mgadalena caldense</t>
  </si>
  <si>
    <t xml:space="preserve">Colegio genero poblacion </t>
  </si>
  <si>
    <t xml:space="preserve">Bajo </t>
  </si>
  <si>
    <t>Rosaralda</t>
  </si>
  <si>
    <t>Ofical</t>
  </si>
  <si>
    <t>Colegios naturaleza</t>
  </si>
  <si>
    <t>Colegios genero poblacion</t>
  </si>
  <si>
    <t>Occidenta alto</t>
  </si>
  <si>
    <t>La  merced</t>
  </si>
  <si>
    <t xml:space="preserve">no oficial </t>
  </si>
  <si>
    <t xml:space="preserve">Colegio calendario </t>
  </si>
  <si>
    <t>Nota: los valores que se encuentran en la tabla son un recuento anual en cada categoria acompañado de promedio generales</t>
  </si>
  <si>
    <t>Manzares</t>
  </si>
  <si>
    <t>Periodo</t>
  </si>
  <si>
    <t>Promedio general</t>
  </si>
  <si>
    <t>Nota: los valores que se encuentran en la tabla son porcentajes de participacion de cada categoria en cada año</t>
  </si>
  <si>
    <t>v</t>
  </si>
  <si>
    <t>Evolución de Establecimientos por Sector</t>
  </si>
  <si>
    <t>Evolución de Sedes por Sector</t>
  </si>
  <si>
    <t>2013**</t>
  </si>
  <si>
    <t>No Oficial</t>
  </si>
  <si>
    <t>No definido</t>
  </si>
  <si>
    <t>TOTAL</t>
  </si>
  <si>
    <t>Caldas. Evolución de Establecimientos y Sedes Educativas. 2002 - 2013</t>
  </si>
  <si>
    <t>En 2003 se llevó a cabo el proceso de fusión de establecimientos educativos.</t>
  </si>
  <si>
    <t>NOTA: La información del año 2002-2012 se considera definitiva.</t>
  </si>
  <si>
    <t xml:space="preserve">En 2002 y 2003 el número de sedes es igual al número de instituciones. </t>
  </si>
  <si>
    <t>En 2003 no se realizó reporte a nivel de sedes</t>
  </si>
  <si>
    <t>(**) Corte Consolidado SIMAT Abril - Julio 2013 - OAPF (Oficina Asesora de Planeación y Finanzas MEN)</t>
  </si>
  <si>
    <t>Fecha de Actualizacion: Mayo de 2015</t>
  </si>
  <si>
    <t>Evolución de la Matrícula Total por Zona</t>
  </si>
  <si>
    <t>Urbana</t>
  </si>
  <si>
    <t>Rural</t>
  </si>
  <si>
    <t>Zona no definida</t>
  </si>
  <si>
    <t>Evolución de la Matrícula Total por Sector</t>
  </si>
  <si>
    <t>Contratada Oficial</t>
  </si>
  <si>
    <t>Contratada Privada</t>
  </si>
  <si>
    <t>Sector no definido</t>
  </si>
  <si>
    <t>Caldas. Evolucion de la Matricula de estudiantes por sector y Zona. 2002 - 2013</t>
  </si>
  <si>
    <t>Contratada Oficial: se asimila con el concepto de Eduación Misional Contratada</t>
  </si>
  <si>
    <t>Contratada Privada: se refiere a la educación del sector oficial impartida en establecimientos educativos pertenecientes al sector privado.</t>
  </si>
  <si>
    <t xml:space="preserve">Evolución de la Matrícula Total por Grado </t>
  </si>
  <si>
    <t>-2°</t>
  </si>
  <si>
    <t>-1°</t>
  </si>
  <si>
    <t>0°</t>
  </si>
  <si>
    <t>1º</t>
  </si>
  <si>
    <t>2º</t>
  </si>
  <si>
    <t>3º</t>
  </si>
  <si>
    <t>4º</t>
  </si>
  <si>
    <t>5º</t>
  </si>
  <si>
    <t>6º</t>
  </si>
  <si>
    <t>7º</t>
  </si>
  <si>
    <t>8º</t>
  </si>
  <si>
    <t>9º</t>
  </si>
  <si>
    <t>10º</t>
  </si>
  <si>
    <t>11º</t>
  </si>
  <si>
    <t>12°</t>
  </si>
  <si>
    <t>13°</t>
  </si>
  <si>
    <t>C1</t>
  </si>
  <si>
    <t>C2</t>
  </si>
  <si>
    <t>C3</t>
  </si>
  <si>
    <t>C4</t>
  </si>
  <si>
    <t>C5</t>
  </si>
  <si>
    <t>C6</t>
  </si>
  <si>
    <t>Disc</t>
  </si>
  <si>
    <t>Acel</t>
  </si>
  <si>
    <t>En el año 2002 la matricula del grado 12 incluye el grado 13, dado que la fuente es el formulario C-600 MEN-DANE</t>
  </si>
  <si>
    <t>Disc = Discapacitados</t>
  </si>
  <si>
    <t>Acel = Aceleración del Aprendizaje</t>
  </si>
  <si>
    <t>Grado</t>
  </si>
  <si>
    <t>Caldas. Evolucion de la Matricula según grado de estudio. 2002 - 2013</t>
  </si>
  <si>
    <t>Caldas. Matrícula total por grado y sector - Año 2002 - 2013</t>
  </si>
  <si>
    <t>Caldas. Matrícula por Municipio y sector. 2006 - 2013</t>
  </si>
  <si>
    <t>Dane Municipio</t>
  </si>
  <si>
    <t>Municipio</t>
  </si>
  <si>
    <t xml:space="preserve">Oficial </t>
  </si>
  <si>
    <t xml:space="preserve">Contratada Oficial </t>
  </si>
  <si>
    <t xml:space="preserve">Contratada Privada </t>
  </si>
  <si>
    <t xml:space="preserve">No Oficial </t>
  </si>
  <si>
    <t>No Definido</t>
  </si>
  <si>
    <t>AGUADAS</t>
  </si>
  <si>
    <t>ANSERMA</t>
  </si>
  <si>
    <t>ARANZAZU</t>
  </si>
  <si>
    <t>BELALCÁZAR</t>
  </si>
  <si>
    <t>CHINCHINÁ</t>
  </si>
  <si>
    <t>FILADELFIA</t>
  </si>
  <si>
    <t>LADORADA</t>
  </si>
  <si>
    <t>LAMERCED</t>
  </si>
  <si>
    <t>MANZANARES</t>
  </si>
  <si>
    <t>MARMATO</t>
  </si>
  <si>
    <t>MARQUETALIA</t>
  </si>
  <si>
    <t>MARULANDA</t>
  </si>
  <si>
    <t>NEIRA</t>
  </si>
  <si>
    <t>NORCASIA</t>
  </si>
  <si>
    <t>PÁCORA</t>
  </si>
  <si>
    <t>PALESTINA</t>
  </si>
  <si>
    <t>PENSILVANIA</t>
  </si>
  <si>
    <t>RIOSUCIO</t>
  </si>
  <si>
    <t>RISARALDA</t>
  </si>
  <si>
    <t>SALAMINA</t>
  </si>
  <si>
    <t>SAMANÁ</t>
  </si>
  <si>
    <t>SANJOSÉ</t>
  </si>
  <si>
    <t>SUPÍA</t>
  </si>
  <si>
    <t>VICTORIA</t>
  </si>
  <si>
    <t>VILLAMARÍA</t>
  </si>
  <si>
    <t>VITERBO</t>
  </si>
  <si>
    <t>Fuente: Secretaria de Educacion de Caldas</t>
  </si>
  <si>
    <t>Poblacion (5-17 años)</t>
  </si>
  <si>
    <t xml:space="preserve">Cobertura Neta en Educacion </t>
  </si>
  <si>
    <t>C0</t>
  </si>
  <si>
    <t>NO OFICIAL</t>
  </si>
  <si>
    <t>NOTA: La información del año 2002 - 2013 se considera definitiva.</t>
  </si>
  <si>
    <t>Fecha de Actualizacion Junio de 2015</t>
  </si>
  <si>
    <t>2014**</t>
  </si>
  <si>
    <t>Total Matricula 2014</t>
  </si>
  <si>
    <t>Tasa de cobertura en educacion. 2014</t>
  </si>
  <si>
    <t>Matrícula para Coberturas Brutas</t>
  </si>
  <si>
    <t>Matrícula para Coberturas Netas</t>
  </si>
  <si>
    <t>Transición + Disc.</t>
  </si>
  <si>
    <t>Primaria + Acel.</t>
  </si>
  <si>
    <t>Secundaria</t>
  </si>
  <si>
    <t>Media</t>
  </si>
  <si>
    <t>Básica</t>
  </si>
  <si>
    <t>Total sin Pre y jardín</t>
  </si>
  <si>
    <t>Total sin Pre y Jardín</t>
  </si>
  <si>
    <t>La información del año 2005 - 2013 se considera definitiva.</t>
  </si>
  <si>
    <t>Tasa de Cobertura Bruta</t>
  </si>
  <si>
    <t>Tasa de Cobertura Neta</t>
  </si>
  <si>
    <t>Transición</t>
  </si>
  <si>
    <t>Primaria</t>
  </si>
  <si>
    <t>Educacion basica y media</t>
  </si>
  <si>
    <t xml:space="preserve">Analisis General </t>
  </si>
  <si>
    <t xml:space="preserve">             </t>
  </si>
  <si>
    <t xml:space="preserve">                       Caldas. Clasificacion de Planteles Educativos por categorias según Año. Periodo 2001 - 2013</t>
  </si>
  <si>
    <t>Caldas. Clasificacion de Planteles Educativos por categorias según Año. Periodo 2001 - 2013</t>
  </si>
  <si>
    <t xml:space="preserve">                                    Caldas. Clasificacion porcentual de Planteles Educativos por categorias según año. Periodo 2001 - 2011</t>
  </si>
  <si>
    <t xml:space="preserve"> Caldas. Clasificacion porcentual de Planteles Educativos por categorias según año. Periodo 2001 - 2011</t>
  </si>
  <si>
    <t xml:space="preserve">            Caldas. Clasificacion de Planteles Educativos por Categorias según Subregiones. 2001</t>
  </si>
  <si>
    <t>Caldas. Clasificacion de Planteles Educativos por Categorias según Subregiones. 2001</t>
  </si>
  <si>
    <t xml:space="preserve">            Caldas. Clasificacion de Planteles Educativos por Categorias según Subregiones. 2002</t>
  </si>
  <si>
    <t>Caldas. Clasificacion de Planteles Educativos por Categorias según Subregiones. 2002</t>
  </si>
  <si>
    <t>Contenido</t>
  </si>
  <si>
    <t xml:space="preserve">            Caldas. Clasificacion de Planteles Educativos por Categorias según Subregiones. 2003</t>
  </si>
  <si>
    <t>Caldas. Clasificacion de Planteles Educativos por Categorias según Subregiones. 2003</t>
  </si>
  <si>
    <t xml:space="preserve">            Caldas. Clasificacion de Planteles Educativos por Categorias según Subregiones. 2004</t>
  </si>
  <si>
    <t xml:space="preserve"> Caldas. Clasificacion de Planteles Educativos por Categorias según Subregiones. 2004</t>
  </si>
  <si>
    <t xml:space="preserve">            Caldas. Clasificacion de Planteles Educativos por Categorias según Subregiones. 2005</t>
  </si>
  <si>
    <t>Caldas. Clasificacion de Planteles Educativos por Categorias según Subregiones. 2005</t>
  </si>
  <si>
    <t xml:space="preserve">            Caldas. Clasificacion de Planteles Educativos por Categorias según Subregiones. 2006</t>
  </si>
  <si>
    <t>Caldas. Clasificacion de Planteles Educativos por Categorias según Subregiones. 2006</t>
  </si>
  <si>
    <t xml:space="preserve">            Caldas. Clasificacion de Planteles Educativos por Categorias según Subregiones. 2007</t>
  </si>
  <si>
    <t>Caldas. Clasificacion de Planteles Educativos por Categorias según Subregiones. 2007</t>
  </si>
  <si>
    <t xml:space="preserve">            Caldas. Clasificacion de Planteles Educativos por Categorias según Subregiones. 2008</t>
  </si>
  <si>
    <t>Caldas. Clasificacion de Planteles Educativos por Categorias según Subregiones. 2008</t>
  </si>
  <si>
    <t xml:space="preserve">            Caldas. Clasificacion de Planteles Educativos por Categorias según Subregiones. 2009</t>
  </si>
  <si>
    <t>Caldas. Clasificacion de Planteles Educativos por Categorias según Subregiones. 2009</t>
  </si>
  <si>
    <t xml:space="preserve">            Caldas. Clasificacion de Planteles Educativos por Categorias según Subregiones. 2010</t>
  </si>
  <si>
    <t>Caldas. Clasificacion de Planteles Educativos por Categorias según Subregiones. 2010</t>
  </si>
  <si>
    <t xml:space="preserve">            Caldas. Clasificacion de Planteles Educativos por Categorias según Subregiones. 2011</t>
  </si>
  <si>
    <t>Caldas. Clasificacion de Planteles Educativos por Categorias según Subregiones. 2011</t>
  </si>
  <si>
    <t xml:space="preserve">            Caldas. Clasificacion de Planteles Educativos por Categorias según Subregiones. 2012</t>
  </si>
  <si>
    <t xml:space="preserve"> Caldas. Clasificacion de Planteles Educativos por Categorias según Subregiones. 2012</t>
  </si>
  <si>
    <t xml:space="preserve">            Caldas. Clasificacion de Planteles Educativos por Categorias según Subregiones. 2013</t>
  </si>
  <si>
    <t xml:space="preserve"> Caldas. Clasificacion de Planteles Educativos por Categorias según Subregiones. 2013</t>
  </si>
  <si>
    <t>Evolución de la Tasa de Cobertura Bruta y Neta por Nieveles Educativos. 2005 - 2014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</si>
</sst>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4" x14ac:knownFonts="1">
    <font>
      <sz val="11"/>
      <color theme="1"/>
      <name val="Calibri"/>
      <family val="2"/>
      <scheme val="minor"/>
    </font>
    <font>
      <sz val="11"/>
      <name val="Calibri"/>
      <family val="2"/>
      <scheme val="minor"/>
    </font>
    <font>
      <sz val="11"/>
      <color rgb="FFFF0000"/>
      <name val="Calibri"/>
      <family val="2"/>
      <scheme val="minor"/>
    </font>
    <font>
      <b/>
      <sz val="11"/>
      <color theme="1"/>
      <name val="Bookman Old Style"/>
      <family val="1"/>
    </font>
    <font>
      <sz val="11"/>
      <color theme="1"/>
      <name val="Bookman Old Style"/>
      <family val="1"/>
    </font>
    <font>
      <b/>
      <sz val="11"/>
      <name val="Bookman Old Style"/>
      <family val="1"/>
    </font>
    <font>
      <sz val="11"/>
      <name val="Bookman Old Style"/>
      <family val="1"/>
    </font>
    <font>
      <b/>
      <sz val="11"/>
      <color rgb="FFFF0000"/>
      <name val="Bookman Old Style"/>
      <family val="1"/>
    </font>
    <font>
      <sz val="11"/>
      <color theme="1"/>
      <name val="Calibri"/>
      <family val="2"/>
      <scheme val="minor"/>
    </font>
    <font>
      <b/>
      <sz val="22"/>
      <color theme="1"/>
      <name val="Calibri"/>
      <family val="2"/>
      <scheme val="minor"/>
    </font>
    <font>
      <sz val="10"/>
      <name val="Century Gothic"/>
      <family val="2"/>
    </font>
    <font>
      <b/>
      <sz val="10"/>
      <name val="Century Gothic"/>
      <family val="2"/>
    </font>
    <font>
      <sz val="10"/>
      <name val="Bookman Old Style"/>
      <family val="1"/>
    </font>
    <font>
      <b/>
      <sz val="10"/>
      <name val="Bookman Old Style"/>
      <family val="1"/>
    </font>
    <font>
      <sz val="9"/>
      <name val="Bookman Old Style"/>
      <family val="1"/>
    </font>
    <font>
      <sz val="9"/>
      <color theme="1"/>
      <name val="Bookman Old Style"/>
      <family val="1"/>
    </font>
    <font>
      <b/>
      <sz val="9"/>
      <name val="Bookman Old Style"/>
      <family val="1"/>
    </font>
    <font>
      <sz val="10"/>
      <color theme="1"/>
      <name val="Bookman Old Style"/>
      <family val="1"/>
    </font>
    <font>
      <sz val="10"/>
      <name val="Arial Narrow"/>
      <family val="2"/>
    </font>
    <font>
      <sz val="10"/>
      <color indexed="8"/>
      <name val="Bookman Old Style"/>
      <family val="1"/>
    </font>
    <font>
      <b/>
      <sz val="12"/>
      <color theme="1"/>
      <name val="Bookman Old Style"/>
      <family val="1"/>
    </font>
    <font>
      <b/>
      <sz val="18"/>
      <color theme="3" tint="-0.249977111117893"/>
      <name val="Bookman Old Style"/>
      <family val="1"/>
    </font>
    <font>
      <u/>
      <sz val="11"/>
      <color theme="10"/>
      <name val="Calibri"/>
      <family val="2"/>
      <scheme val="minor"/>
    </font>
    <font>
      <b/>
      <u/>
      <sz val="16"/>
      <color theme="3" tint="-0.249977111117893"/>
      <name val="Bookman Old Style"/>
      <family val="1"/>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rgb="FFB7F084"/>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9" fontId="8" fillId="0" borderId="0" applyFont="0" applyFill="0" applyBorder="0" applyAlignment="0" applyProtection="0"/>
    <xf numFmtId="0" fontId="11" fillId="6" borderId="16" applyBorder="0" applyAlignment="0">
      <alignment horizontal="center" vertical="center"/>
    </xf>
    <xf numFmtId="0" fontId="22" fillId="0" borderId="0" applyNumberFormat="0" applyFill="0" applyBorder="0" applyAlignment="0" applyProtection="0"/>
  </cellStyleXfs>
  <cellXfs count="445">
    <xf numFmtId="0" fontId="0" fillId="0" borderId="0" xfId="0"/>
    <xf numFmtId="0" fontId="0" fillId="0" borderId="0" xfId="0" applyAlignment="1">
      <alignment horizontal="center" vertical="center"/>
    </xf>
    <xf numFmtId="0" fontId="0" fillId="0" borderId="0" xfId="0" applyFill="1"/>
    <xf numFmtId="0" fontId="2" fillId="0" borderId="0" xfId="0" applyFont="1" applyFill="1"/>
    <xf numFmtId="0" fontId="0" fillId="2" borderId="0" xfId="0" applyFill="1"/>
    <xf numFmtId="0" fontId="0" fillId="2" borderId="0" xfId="0" applyFill="1" applyAlignment="1">
      <alignment horizontal="center" vertical="center"/>
    </xf>
    <xf numFmtId="0" fontId="4" fillId="2" borderId="0" xfId="0" applyFont="1" applyFill="1"/>
    <xf numFmtId="0" fontId="4" fillId="2" borderId="0" xfId="0" applyFont="1" applyFill="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wrapText="1"/>
    </xf>
    <xf numFmtId="0" fontId="4" fillId="0" borderId="0" xfId="0" applyFont="1" applyBorder="1" applyAlignment="1">
      <alignment horizontal="center"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6"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10" xfId="0" applyFont="1" applyBorder="1" applyAlignment="1">
      <alignment wrapText="1"/>
    </xf>
    <xf numFmtId="0" fontId="6" fillId="0" borderId="12" xfId="0" applyFont="1" applyFill="1" applyBorder="1" applyAlignment="1">
      <alignment horizontal="center" vertical="center" wrapText="1"/>
    </xf>
    <xf numFmtId="0" fontId="4" fillId="0" borderId="6" xfId="0" applyFont="1" applyBorder="1" applyAlignment="1">
      <alignment horizontal="center" vertical="center"/>
    </xf>
    <xf numFmtId="0" fontId="6" fillId="0" borderId="13" xfId="0" applyFont="1" applyFill="1" applyBorder="1" applyAlignment="1">
      <alignment horizontal="center" vertical="center" wrapText="1"/>
    </xf>
    <xf numFmtId="0" fontId="3" fillId="0" borderId="6" xfId="0" applyFont="1" applyFill="1" applyBorder="1" applyAlignment="1">
      <alignment horizontal="center" vertical="center"/>
    </xf>
    <xf numFmtId="0" fontId="4" fillId="0" borderId="13" xfId="0" applyFont="1" applyBorder="1" applyAlignment="1">
      <alignment horizontal="center"/>
    </xf>
    <xf numFmtId="0" fontId="4" fillId="0" borderId="0" xfId="0" applyFont="1" applyBorder="1" applyAlignment="1">
      <alignment horizontal="center"/>
    </xf>
    <xf numFmtId="0" fontId="3" fillId="0" borderId="13" xfId="0" applyFont="1" applyFill="1" applyBorder="1" applyAlignment="1">
      <alignment horizontal="center"/>
    </xf>
    <xf numFmtId="0" fontId="3" fillId="0" borderId="0" xfId="0" applyFont="1" applyFill="1" applyBorder="1" applyAlignment="1">
      <alignment horizontal="center"/>
    </xf>
    <xf numFmtId="0" fontId="4" fillId="0" borderId="6" xfId="0" applyFont="1" applyBorder="1" applyAlignment="1">
      <alignment horizontal="center"/>
    </xf>
    <xf numFmtId="0" fontId="3" fillId="0" borderId="6" xfId="0" applyFont="1" applyFill="1" applyBorder="1" applyAlignment="1">
      <alignment horizontal="center"/>
    </xf>
    <xf numFmtId="0" fontId="4" fillId="0" borderId="13" xfId="0" applyFont="1" applyBorder="1" applyAlignment="1">
      <alignment horizontal="center" vertical="center"/>
    </xf>
    <xf numFmtId="0" fontId="3" fillId="0" borderId="13" xfId="0" applyFont="1" applyFill="1" applyBorder="1" applyAlignment="1">
      <alignment horizontal="center" vertical="center"/>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xf>
    <xf numFmtId="0" fontId="4" fillId="0" borderId="5" xfId="0" applyFont="1" applyBorder="1" applyAlignment="1">
      <alignment horizontal="center"/>
    </xf>
    <xf numFmtId="0" fontId="1" fillId="2" borderId="0" xfId="0" applyFont="1" applyFill="1"/>
    <xf numFmtId="0" fontId="3" fillId="0" borderId="1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wrapText="1"/>
    </xf>
    <xf numFmtId="0" fontId="3" fillId="0" borderId="5" xfId="0" applyFont="1" applyFill="1" applyBorder="1" applyAlignment="1">
      <alignment horizontal="center" wrapText="1"/>
    </xf>
    <xf numFmtId="0" fontId="3" fillId="0" borderId="12" xfId="0" applyFont="1" applyFill="1" applyBorder="1" applyAlignment="1">
      <alignment horizontal="center" wrapText="1"/>
    </xf>
    <xf numFmtId="0" fontId="4" fillId="0" borderId="12" xfId="0" applyFont="1" applyBorder="1" applyAlignment="1">
      <alignment horizontal="center"/>
    </xf>
    <xf numFmtId="0" fontId="4" fillId="0" borderId="13"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1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2" borderId="0" xfId="0" applyFont="1" applyFill="1"/>
    <xf numFmtId="0" fontId="7" fillId="0" borderId="1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3" fillId="0" borderId="13" xfId="0" applyFont="1" applyFill="1" applyBorder="1" applyAlignment="1">
      <alignment horizontal="left" vertical="center" wrapText="1"/>
    </xf>
    <xf numFmtId="0" fontId="4" fillId="0" borderId="0" xfId="0" applyNumberFormat="1" applyFont="1" applyBorder="1" applyAlignment="1">
      <alignment horizontal="center"/>
    </xf>
    <xf numFmtId="164" fontId="0" fillId="2" borderId="0" xfId="1" applyNumberFormat="1" applyFont="1" applyFill="1"/>
    <xf numFmtId="0" fontId="3" fillId="2" borderId="0" xfId="0" applyFont="1" applyFill="1" applyAlignment="1"/>
    <xf numFmtId="0" fontId="4" fillId="0" borderId="14"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xf>
    <xf numFmtId="0" fontId="4" fillId="0" borderId="8" xfId="0" applyFont="1" applyBorder="1" applyAlignment="1">
      <alignment horizontal="center"/>
    </xf>
    <xf numFmtId="0" fontId="4" fillId="0" borderId="14" xfId="0" applyFont="1" applyBorder="1" applyAlignment="1">
      <alignment horizont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2" xfId="0" applyFont="1" applyBorder="1" applyAlignment="1">
      <alignment horizontal="center" vertical="center" wrapText="1"/>
    </xf>
    <xf numFmtId="0" fontId="4" fillId="0" borderId="4" xfId="0" applyFont="1" applyBorder="1" applyAlignment="1">
      <alignment horizontal="center"/>
    </xf>
    <xf numFmtId="0" fontId="4" fillId="0" borderId="7" xfId="0" applyFont="1" applyBorder="1" applyAlignment="1">
      <alignment horizontal="center"/>
    </xf>
    <xf numFmtId="0" fontId="4" fillId="0" borderId="5" xfId="0" applyFont="1" applyBorder="1" applyAlignment="1">
      <alignment horizontal="center"/>
    </xf>
    <xf numFmtId="0" fontId="4" fillId="0" borderId="8" xfId="0" applyFont="1" applyBorder="1" applyAlignment="1">
      <alignment horizontal="center"/>
    </xf>
    <xf numFmtId="0" fontId="4" fillId="0" borderId="5" xfId="0" applyFont="1" applyBorder="1" applyAlignment="1">
      <alignment horizontal="center" vertical="center" wrapText="1"/>
    </xf>
    <xf numFmtId="0" fontId="4" fillId="0" borderId="0" xfId="0" applyFont="1" applyBorder="1" applyAlignment="1">
      <alignment horizontal="center"/>
    </xf>
    <xf numFmtId="0" fontId="3" fillId="0" borderId="10" xfId="0" applyFont="1" applyBorder="1" applyAlignment="1">
      <alignment horizontal="left" vertical="center" wrapText="1"/>
    </xf>
    <xf numFmtId="0" fontId="5" fillId="0" borderId="10" xfId="0" applyFont="1" applyFill="1" applyBorder="1" applyAlignment="1">
      <alignment horizontal="left" vertical="center" wrapText="1"/>
    </xf>
    <xf numFmtId="0" fontId="5" fillId="0" borderId="9" xfId="0" applyFont="1" applyFill="1" applyBorder="1" applyAlignment="1">
      <alignment horizontal="left" vertical="center" wrapText="1"/>
    </xf>
    <xf numFmtId="0" fontId="3" fillId="0" borderId="10" xfId="0" applyFont="1" applyBorder="1" applyAlignment="1">
      <alignment vertical="center" wrapText="1"/>
    </xf>
    <xf numFmtId="0" fontId="4" fillId="0" borderId="6" xfId="0" applyFont="1" applyBorder="1" applyAlignment="1">
      <alignment horizontal="center"/>
    </xf>
    <xf numFmtId="0" fontId="4" fillId="0" borderId="0" xfId="0" applyFont="1" applyBorder="1" applyAlignment="1">
      <alignment vertical="center"/>
    </xf>
    <xf numFmtId="0" fontId="9" fillId="2" borderId="0" xfId="0" applyFont="1" applyFill="1"/>
    <xf numFmtId="0" fontId="4" fillId="0" borderId="12" xfId="0" applyFont="1" applyBorder="1" applyAlignment="1">
      <alignment vertical="center"/>
    </xf>
    <xf numFmtId="0" fontId="4" fillId="0" borderId="4" xfId="0" applyFont="1" applyBorder="1" applyAlignment="1">
      <alignment vertical="center"/>
    </xf>
    <xf numFmtId="0" fontId="4" fillId="0" borderId="10" xfId="0" applyFont="1" applyBorder="1" applyAlignment="1">
      <alignment horizontal="left" vertical="center"/>
    </xf>
    <xf numFmtId="164" fontId="4" fillId="0" borderId="0" xfId="1" applyNumberFormat="1" applyFont="1" applyBorder="1" applyAlignment="1">
      <alignment horizontal="center"/>
    </xf>
    <xf numFmtId="0" fontId="3" fillId="0" borderId="12" xfId="0" applyFont="1" applyBorder="1" applyAlignment="1">
      <alignment horizontal="left" vertical="center" wrapText="1"/>
    </xf>
    <xf numFmtId="0" fontId="4" fillId="0" borderId="12" xfId="0" applyFont="1" applyBorder="1" applyAlignment="1">
      <alignment horizontal="left"/>
    </xf>
    <xf numFmtId="0" fontId="3" fillId="0" borderId="13" xfId="0" applyFont="1" applyBorder="1" applyAlignment="1">
      <alignment horizontal="left" vertical="center" wrapText="1"/>
    </xf>
    <xf numFmtId="0" fontId="4" fillId="0" borderId="12" xfId="0" applyFont="1" applyBorder="1" applyAlignment="1">
      <alignment horizontal="left" vertical="center"/>
    </xf>
    <xf numFmtId="0" fontId="4" fillId="0" borderId="13" xfId="0" applyFont="1" applyBorder="1" applyAlignment="1">
      <alignment horizontal="left"/>
    </xf>
    <xf numFmtId="0" fontId="4" fillId="0" borderId="1" xfId="0" applyFont="1" applyBorder="1" applyAlignment="1">
      <alignment horizontal="left"/>
    </xf>
    <xf numFmtId="0" fontId="4" fillId="0" borderId="13" xfId="0" applyFont="1" applyBorder="1" applyAlignment="1">
      <alignment horizontal="left" vertical="center"/>
    </xf>
    <xf numFmtId="0" fontId="4" fillId="0" borderId="15" xfId="0" applyFont="1" applyBorder="1" applyAlignment="1">
      <alignment horizontal="left" vertical="center"/>
    </xf>
    <xf numFmtId="0" fontId="4" fillId="0" borderId="1" xfId="0" applyFont="1" applyBorder="1" applyAlignment="1">
      <alignment horizontal="left" vertical="center"/>
    </xf>
    <xf numFmtId="0" fontId="4" fillId="0" borderId="9" xfId="0" applyFont="1" applyBorder="1" applyAlignment="1">
      <alignment horizontal="left" vertical="center"/>
    </xf>
    <xf numFmtId="0" fontId="3" fillId="0" borderId="13" xfId="0" applyFont="1" applyBorder="1" applyAlignment="1">
      <alignment horizontal="left" vertical="center"/>
    </xf>
    <xf numFmtId="0" fontId="3" fillId="0" borderId="12" xfId="0" applyFont="1" applyFill="1" applyBorder="1" applyAlignment="1">
      <alignment horizontal="left" vertical="center" wrapText="1"/>
    </xf>
    <xf numFmtId="0" fontId="4" fillId="0" borderId="14" xfId="0" applyFont="1" applyBorder="1" applyAlignment="1">
      <alignment horizontal="left" vertical="center"/>
    </xf>
    <xf numFmtId="0" fontId="0" fillId="2" borderId="0" xfId="0" applyFill="1" applyAlignment="1">
      <alignment horizontal="left"/>
    </xf>
    <xf numFmtId="0" fontId="4" fillId="0" borderId="0" xfId="0" applyFont="1" applyBorder="1" applyAlignment="1">
      <alignment horizontal="left" vertical="center"/>
    </xf>
    <xf numFmtId="0" fontId="4" fillId="0" borderId="6" xfId="0" applyFont="1" applyBorder="1" applyAlignment="1">
      <alignment horizontal="left" vertical="center"/>
    </xf>
    <xf numFmtId="0" fontId="0" fillId="0" borderId="0" xfId="0" applyAlignment="1">
      <alignment horizontal="left"/>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5"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0" fillId="2" borderId="0" xfId="0" applyFill="1" applyAlignment="1">
      <alignment vertical="center"/>
    </xf>
    <xf numFmtId="0" fontId="0" fillId="0" borderId="0" xfId="0" applyAlignment="1">
      <alignment vertical="center"/>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0" xfId="0" applyFont="1" applyBorder="1" applyAlignment="1">
      <alignment horizontal="left" vertical="center"/>
    </xf>
    <xf numFmtId="9" fontId="4" fillId="2" borderId="9" xfId="1" applyNumberFormat="1" applyFont="1" applyFill="1" applyBorder="1" applyAlignment="1">
      <alignment horizontal="center" vertical="center"/>
    </xf>
    <xf numFmtId="9" fontId="4" fillId="2" borderId="10" xfId="1" applyNumberFormat="1" applyFont="1" applyFill="1" applyBorder="1" applyAlignment="1">
      <alignment horizontal="center" vertical="center"/>
    </xf>
    <xf numFmtId="0" fontId="3" fillId="0" borderId="1" xfId="0" applyFont="1" applyBorder="1" applyAlignment="1">
      <alignment horizontal="left" vertical="center"/>
    </xf>
    <xf numFmtId="0" fontId="3" fillId="0" borderId="10" xfId="0" applyFont="1" applyBorder="1" applyAlignment="1">
      <alignment horizontal="left" wrapText="1"/>
    </xf>
    <xf numFmtId="0" fontId="3" fillId="0" borderId="9" xfId="0" applyFont="1" applyBorder="1" applyAlignment="1">
      <alignment horizontal="left" wrapText="1"/>
    </xf>
    <xf numFmtId="0" fontId="3" fillId="0" borderId="9" xfId="0" applyFont="1" applyBorder="1" applyAlignment="1">
      <alignment horizontal="left" vertical="center"/>
    </xf>
    <xf numFmtId="0" fontId="3" fillId="0" borderId="13" xfId="0" applyFont="1" applyFill="1" applyBorder="1" applyAlignment="1">
      <alignment horizontal="left" vertical="center"/>
    </xf>
    <xf numFmtId="0" fontId="4" fillId="3" borderId="10" xfId="0" applyFont="1" applyFill="1" applyBorder="1" applyAlignment="1">
      <alignment horizontal="center" vertical="center"/>
    </xf>
    <xf numFmtId="9" fontId="0" fillId="3" borderId="0" xfId="1" applyFont="1" applyFill="1"/>
    <xf numFmtId="0" fontId="4" fillId="0" borderId="10" xfId="0" applyFont="1" applyBorder="1" applyAlignment="1">
      <alignment horizontal="center" vertical="center"/>
    </xf>
    <xf numFmtId="0" fontId="4" fillId="0" borderId="0"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2" xfId="0" applyNumberFormat="1" applyFont="1" applyBorder="1" applyAlignment="1">
      <alignment horizontal="center"/>
    </xf>
    <xf numFmtId="0" fontId="4" fillId="0" borderId="4" xfId="0" applyNumberFormat="1" applyFont="1" applyBorder="1" applyAlignment="1">
      <alignment horizontal="center"/>
    </xf>
    <xf numFmtId="0" fontId="4" fillId="0" borderId="5" xfId="0" applyNumberFormat="1" applyFont="1" applyBorder="1" applyAlignment="1">
      <alignment horizontal="center"/>
    </xf>
    <xf numFmtId="0" fontId="4" fillId="0" borderId="13" xfId="0" applyNumberFormat="1" applyFont="1" applyBorder="1" applyAlignment="1">
      <alignment horizontal="center"/>
    </xf>
    <xf numFmtId="0" fontId="4" fillId="0" borderId="6" xfId="0" applyNumberFormat="1" applyFont="1" applyBorder="1" applyAlignment="1">
      <alignment horizontal="center"/>
    </xf>
    <xf numFmtId="0" fontId="4" fillId="0" borderId="14" xfId="0" applyNumberFormat="1" applyFont="1" applyBorder="1" applyAlignment="1">
      <alignment horizontal="center"/>
    </xf>
    <xf numFmtId="0" fontId="4" fillId="0" borderId="13" xfId="0" applyFont="1" applyBorder="1" applyAlignment="1">
      <alignment vertical="center"/>
    </xf>
    <xf numFmtId="0" fontId="4" fillId="0" borderId="14" xfId="0" applyFont="1" applyBorder="1" applyAlignment="1">
      <alignment vertical="center"/>
    </xf>
    <xf numFmtId="0" fontId="3" fillId="0" borderId="12" xfId="0" applyFont="1" applyBorder="1" applyAlignment="1">
      <alignment horizontal="left" vertical="center"/>
    </xf>
    <xf numFmtId="0" fontId="3" fillId="0" borderId="12" xfId="0" applyFont="1" applyFill="1" applyBorder="1" applyAlignment="1">
      <alignment horizontal="left" vertical="center"/>
    </xf>
    <xf numFmtId="0" fontId="3" fillId="0" borderId="4" xfId="0" applyFont="1" applyFill="1" applyBorder="1" applyAlignment="1">
      <alignment horizontal="center"/>
    </xf>
    <xf numFmtId="0" fontId="4" fillId="0" borderId="13" xfId="0" applyFont="1" applyFill="1" applyBorder="1" applyAlignment="1">
      <alignment vertical="center"/>
    </xf>
    <xf numFmtId="0" fontId="3" fillId="0" borderId="1" xfId="0" applyFont="1" applyFill="1" applyBorder="1" applyAlignment="1">
      <alignment horizontal="center"/>
    </xf>
    <xf numFmtId="0" fontId="3" fillId="4" borderId="1" xfId="0" applyFont="1" applyFill="1" applyBorder="1" applyAlignment="1">
      <alignment horizontal="center" vertical="center"/>
    </xf>
    <xf numFmtId="0" fontId="3" fillId="4"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xf>
    <xf numFmtId="164" fontId="3" fillId="4" borderId="15" xfId="1" applyNumberFormat="1" applyFont="1" applyFill="1" applyBorder="1" applyAlignment="1">
      <alignment horizontal="center" vertical="center"/>
    </xf>
    <xf numFmtId="9" fontId="3" fillId="4" borderId="1" xfId="1" applyNumberFormat="1" applyFont="1" applyFill="1" applyBorder="1" applyAlignment="1">
      <alignment horizontal="center" vertical="center"/>
    </xf>
    <xf numFmtId="0" fontId="5" fillId="5" borderId="1"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1" xfId="0" applyFont="1" applyFill="1" applyBorder="1" applyAlignment="1">
      <alignment horizontal="left" vertical="center" wrapText="1"/>
    </xf>
    <xf numFmtId="0" fontId="6" fillId="5" borderId="15"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5" fillId="5" borderId="2" xfId="0" applyFont="1" applyFill="1" applyBorder="1" applyAlignment="1">
      <alignment horizontal="center" vertical="center"/>
    </xf>
    <xf numFmtId="0" fontId="3" fillId="5" borderId="1" xfId="0" applyFont="1" applyFill="1" applyBorder="1"/>
    <xf numFmtId="0" fontId="3" fillId="5" borderId="15"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11" xfId="0" applyFont="1" applyFill="1" applyBorder="1"/>
    <xf numFmtId="0" fontId="3" fillId="5" borderId="14" xfId="0" applyFont="1" applyFill="1" applyBorder="1" applyAlignment="1">
      <alignment horizontal="center" vertical="center"/>
    </xf>
    <xf numFmtId="0" fontId="3" fillId="5" borderId="7"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11" xfId="0" applyFont="1" applyFill="1" applyBorder="1" applyAlignment="1">
      <alignment horizontal="left"/>
    </xf>
    <xf numFmtId="0" fontId="3" fillId="5" borderId="7" xfId="0" applyFont="1" applyFill="1" applyBorder="1" applyAlignment="1">
      <alignment horizontal="center"/>
    </xf>
    <xf numFmtId="0" fontId="3" fillId="5" borderId="8" xfId="0" applyFont="1" applyFill="1" applyBorder="1" applyAlignment="1">
      <alignment horizontal="center"/>
    </xf>
    <xf numFmtId="0" fontId="3" fillId="5" borderId="15" xfId="0" applyFont="1" applyFill="1" applyBorder="1" applyAlignment="1">
      <alignment horizontal="center"/>
    </xf>
    <xf numFmtId="0" fontId="3" fillId="5" borderId="2" xfId="0" applyFont="1" applyFill="1" applyBorder="1" applyAlignment="1">
      <alignment horizontal="center"/>
    </xf>
    <xf numFmtId="0" fontId="3" fillId="5" borderId="3" xfId="0" applyFont="1" applyFill="1" applyBorder="1" applyAlignment="1">
      <alignment horizontal="center"/>
    </xf>
    <xf numFmtId="0" fontId="3" fillId="5" borderId="1" xfId="0" applyFont="1" applyFill="1" applyBorder="1" applyAlignment="1">
      <alignment horizontal="left"/>
    </xf>
    <xf numFmtId="0" fontId="3" fillId="5" borderId="10" xfId="0" applyFont="1" applyFill="1" applyBorder="1" applyAlignment="1">
      <alignment horizontal="left"/>
    </xf>
    <xf numFmtId="0" fontId="3" fillId="5" borderId="0" xfId="0" applyFont="1" applyFill="1" applyBorder="1" applyAlignment="1">
      <alignment horizontal="center"/>
    </xf>
    <xf numFmtId="0" fontId="3" fillId="5" borderId="6" xfId="0" applyFont="1" applyFill="1" applyBorder="1" applyAlignment="1">
      <alignment horizontal="center"/>
    </xf>
    <xf numFmtId="0" fontId="3" fillId="5" borderId="14" xfId="0" applyFont="1" applyFill="1" applyBorder="1" applyAlignment="1">
      <alignment horizontal="center"/>
    </xf>
    <xf numFmtId="0" fontId="3" fillId="5" borderId="1"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11" xfId="0" applyFont="1" applyFill="1" applyBorder="1" applyAlignment="1">
      <alignment horizontal="left" vertical="center"/>
    </xf>
    <xf numFmtId="0" fontId="3" fillId="5" borderId="1" xfId="0" applyFont="1" applyFill="1" applyBorder="1" applyAlignment="1">
      <alignment horizontal="left" vertical="center"/>
    </xf>
    <xf numFmtId="0" fontId="3" fillId="5" borderId="15" xfId="0" applyFont="1" applyFill="1" applyBorder="1" applyAlignment="1">
      <alignment horizontal="center" vertical="center" wrapText="1"/>
    </xf>
    <xf numFmtId="0" fontId="3" fillId="5" borderId="14" xfId="0" applyFont="1" applyFill="1" applyBorder="1" applyAlignment="1">
      <alignment horizontal="left" vertical="center" wrapText="1"/>
    </xf>
    <xf numFmtId="0" fontId="3" fillId="5" borderId="14"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14" xfId="0" applyFont="1" applyFill="1" applyBorder="1" applyAlignment="1">
      <alignment horizontal="left"/>
    </xf>
    <xf numFmtId="0" fontId="3" fillId="5" borderId="15" xfId="0" applyFont="1" applyFill="1" applyBorder="1" applyAlignment="1">
      <alignment horizontal="left"/>
    </xf>
    <xf numFmtId="0" fontId="3" fillId="5" borderId="15" xfId="0" applyFont="1" applyFill="1" applyBorder="1"/>
    <xf numFmtId="0" fontId="3" fillId="5" borderId="2" xfId="0" applyFont="1" applyFill="1" applyBorder="1" applyAlignment="1">
      <alignment horizontal="center" vertical="center" wrapText="1"/>
    </xf>
    <xf numFmtId="0" fontId="3" fillId="5" borderId="14" xfId="0" applyFont="1" applyFill="1" applyBorder="1" applyAlignment="1">
      <alignment horizontal="left" vertical="center"/>
    </xf>
    <xf numFmtId="0" fontId="4" fillId="5" borderId="15"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3" fillId="5" borderId="15" xfId="0" applyFont="1" applyFill="1" applyBorder="1" applyAlignment="1">
      <alignment horizontal="left" vertical="center"/>
    </xf>
    <xf numFmtId="0" fontId="3" fillId="5" borderId="11" xfId="0" applyFont="1" applyFill="1" applyBorder="1" applyAlignment="1">
      <alignment horizontal="left" vertical="center" wrapText="1"/>
    </xf>
    <xf numFmtId="0" fontId="7" fillId="5" borderId="14"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5" borderId="10" xfId="0" applyFont="1" applyFill="1" applyBorder="1" applyAlignment="1">
      <alignment horizontal="left" vertical="center"/>
    </xf>
    <xf numFmtId="0" fontId="3" fillId="5" borderId="13" xfId="0" applyFont="1" applyFill="1" applyBorder="1" applyAlignment="1">
      <alignment horizontal="center"/>
    </xf>
    <xf numFmtId="0" fontId="3" fillId="5" borderId="13" xfId="0" applyFont="1" applyFill="1" applyBorder="1" applyAlignment="1">
      <alignment horizontal="left" vertical="center"/>
    </xf>
    <xf numFmtId="0" fontId="3" fillId="5" borderId="13" xfId="0" applyFont="1" applyFill="1" applyBorder="1"/>
    <xf numFmtId="0" fontId="3" fillId="5" borderId="0" xfId="0" applyFont="1" applyFill="1" applyBorder="1"/>
    <xf numFmtId="0" fontId="3" fillId="5" borderId="6" xfId="0" applyFont="1" applyFill="1" applyBorder="1"/>
    <xf numFmtId="0" fontId="3" fillId="5" borderId="2" xfId="0" applyFont="1" applyFill="1" applyBorder="1"/>
    <xf numFmtId="0" fontId="3" fillId="5" borderId="3" xfId="0" applyFont="1" applyFill="1" applyBorder="1"/>
    <xf numFmtId="0" fontId="3" fillId="5" borderId="13"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12"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4" fillId="5" borderId="6" xfId="0" applyFont="1" applyFill="1" applyBorder="1" applyAlignment="1">
      <alignment horizontal="center"/>
    </xf>
    <xf numFmtId="0" fontId="4" fillId="5" borderId="8" xfId="0" applyFont="1" applyFill="1" applyBorder="1" applyAlignment="1">
      <alignment horizontal="center"/>
    </xf>
    <xf numFmtId="0" fontId="3" fillId="5" borderId="12" xfId="0" applyFont="1" applyFill="1" applyBorder="1" applyAlignment="1">
      <alignment horizontal="left" vertical="center"/>
    </xf>
    <xf numFmtId="0" fontId="3" fillId="5" borderId="4" xfId="0" applyFont="1" applyFill="1" applyBorder="1" applyAlignment="1">
      <alignment horizontal="center"/>
    </xf>
    <xf numFmtId="0" fontId="4" fillId="5" borderId="5" xfId="0" applyFont="1" applyFill="1" applyBorder="1" applyAlignment="1">
      <alignment horizontal="center"/>
    </xf>
    <xf numFmtId="1" fontId="3" fillId="4" borderId="2" xfId="0" applyNumberFormat="1" applyFont="1" applyFill="1" applyBorder="1" applyAlignment="1">
      <alignment horizontal="center" vertical="center"/>
    </xf>
    <xf numFmtId="1" fontId="3" fillId="4" borderId="3" xfId="0" applyNumberFormat="1" applyFont="1" applyFill="1" applyBorder="1" applyAlignment="1">
      <alignment horizontal="center" vertical="center"/>
    </xf>
    <xf numFmtId="3" fontId="0" fillId="0" borderId="0" xfId="0" applyNumberFormat="1"/>
    <xf numFmtId="0" fontId="4" fillId="2" borderId="1" xfId="0" applyFont="1" applyFill="1" applyBorder="1"/>
    <xf numFmtId="3" fontId="4" fillId="2" borderId="1" xfId="0" applyNumberFormat="1" applyFont="1" applyFill="1" applyBorder="1"/>
    <xf numFmtId="0" fontId="10" fillId="0" borderId="0" xfId="0" applyFont="1"/>
    <xf numFmtId="0" fontId="12" fillId="2" borderId="0" xfId="0" applyFont="1" applyFill="1"/>
    <xf numFmtId="0" fontId="13" fillId="2" borderId="0" xfId="0" applyFont="1" applyFill="1"/>
    <xf numFmtId="0" fontId="14" fillId="2" borderId="0" xfId="0" applyFont="1" applyFill="1"/>
    <xf numFmtId="0" fontId="15" fillId="2" borderId="0" xfId="0" applyFont="1" applyFill="1"/>
    <xf numFmtId="0" fontId="14" fillId="2" borderId="0" xfId="0" applyFont="1" applyFill="1" applyBorder="1" applyAlignment="1">
      <alignment horizontal="left" vertical="center"/>
    </xf>
    <xf numFmtId="0" fontId="16" fillId="2" borderId="0" xfId="0" applyFont="1" applyFill="1"/>
    <xf numFmtId="0" fontId="3" fillId="2" borderId="1" xfId="0" applyFont="1" applyFill="1" applyBorder="1"/>
    <xf numFmtId="3" fontId="4" fillId="2" borderId="0" xfId="0" applyNumberFormat="1" applyFont="1" applyFill="1"/>
    <xf numFmtId="3" fontId="4" fillId="2" borderId="0" xfId="0" applyNumberFormat="1" applyFont="1" applyFill="1" applyAlignment="1">
      <alignment horizontal="center" vertical="center"/>
    </xf>
    <xf numFmtId="0" fontId="3" fillId="2" borderId="0" xfId="0" applyFont="1" applyFill="1"/>
    <xf numFmtId="0" fontId="11" fillId="0" borderId="0" xfId="0" applyFont="1" applyAlignment="1"/>
    <xf numFmtId="0" fontId="17" fillId="2" borderId="0" xfId="0" applyFont="1" applyFill="1"/>
    <xf numFmtId="0" fontId="17" fillId="0" borderId="0" xfId="0" applyFont="1"/>
    <xf numFmtId="0" fontId="13" fillId="2" borderId="0" xfId="0" applyFont="1" applyFill="1" applyAlignment="1"/>
    <xf numFmtId="0" fontId="12" fillId="2" borderId="0" xfId="0" applyFont="1" applyFill="1" applyAlignment="1"/>
    <xf numFmtId="0" fontId="13" fillId="2" borderId="1" xfId="0" applyFont="1" applyFill="1" applyBorder="1" applyAlignment="1">
      <alignment horizontal="center"/>
    </xf>
    <xf numFmtId="3" fontId="4" fillId="2" borderId="1" xfId="0" applyNumberFormat="1" applyFont="1" applyFill="1" applyBorder="1" applyAlignment="1">
      <alignment horizontal="center"/>
    </xf>
    <xf numFmtId="0" fontId="4" fillId="0" borderId="10" xfId="0" applyFont="1" applyBorder="1" applyAlignment="1">
      <alignment horizontal="center" vertical="center"/>
    </xf>
    <xf numFmtId="0" fontId="4" fillId="0" borderId="7" xfId="0" applyFont="1" applyBorder="1" applyAlignment="1">
      <alignment horizontal="center"/>
    </xf>
    <xf numFmtId="0" fontId="4" fillId="0" borderId="8" xfId="0" applyFont="1" applyBorder="1" applyAlignment="1">
      <alignment horizontal="center"/>
    </xf>
    <xf numFmtId="0" fontId="4" fillId="0" borderId="0" xfId="0" applyFont="1" applyBorder="1" applyAlignment="1">
      <alignment horizontal="center"/>
    </xf>
    <xf numFmtId="0" fontId="4" fillId="0" borderId="6" xfId="0" applyFont="1" applyBorder="1" applyAlignment="1">
      <alignment horizontal="center"/>
    </xf>
    <xf numFmtId="0" fontId="3" fillId="5" borderId="15"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3" fillId="5" borderId="1" xfId="2" applyFont="1" applyFill="1" applyBorder="1" applyAlignment="1">
      <alignment horizontal="center" vertical="center" wrapText="1"/>
    </xf>
    <xf numFmtId="0" fontId="3" fillId="5" borderId="1" xfId="0" applyFont="1" applyFill="1" applyBorder="1" applyAlignment="1">
      <alignment horizontal="center" vertical="center"/>
    </xf>
    <xf numFmtId="9" fontId="4" fillId="0" borderId="10" xfId="1" applyFont="1" applyBorder="1" applyAlignment="1">
      <alignment horizontal="center"/>
    </xf>
    <xf numFmtId="9" fontId="4" fillId="0" borderId="11" xfId="1" applyFont="1" applyBorder="1" applyAlignment="1">
      <alignment horizontal="center"/>
    </xf>
    <xf numFmtId="0" fontId="3" fillId="2" borderId="1" xfId="0" applyFont="1" applyFill="1" applyBorder="1" applyAlignment="1">
      <alignment horizontal="center"/>
    </xf>
    <xf numFmtId="0" fontId="3" fillId="2" borderId="11" xfId="0" applyFont="1" applyFill="1" applyBorder="1"/>
    <xf numFmtId="0" fontId="3" fillId="2" borderId="11" xfId="0" applyFont="1" applyFill="1" applyBorder="1" applyAlignment="1">
      <alignment horizontal="center"/>
    </xf>
    <xf numFmtId="3" fontId="3" fillId="2" borderId="1" xfId="0" applyNumberFormat="1" applyFont="1" applyFill="1" applyBorder="1" applyAlignment="1">
      <alignment horizontal="center"/>
    </xf>
    <xf numFmtId="0" fontId="13" fillId="0" borderId="20" xfId="0" applyFont="1" applyFill="1" applyBorder="1" applyAlignment="1">
      <alignment horizontal="center"/>
    </xf>
    <xf numFmtId="0" fontId="13" fillId="0" borderId="26" xfId="0" applyFont="1" applyFill="1" applyBorder="1" applyAlignment="1">
      <alignment horizontal="center"/>
    </xf>
    <xf numFmtId="0" fontId="13" fillId="0" borderId="29" xfId="0" applyFont="1" applyFill="1" applyBorder="1" applyAlignment="1">
      <alignment horizontal="center"/>
    </xf>
    <xf numFmtId="3" fontId="19" fillId="0" borderId="24" xfId="0" applyNumberFormat="1" applyFont="1" applyFill="1" applyBorder="1" applyAlignment="1">
      <alignment horizontal="center" wrapText="1"/>
    </xf>
    <xf numFmtId="3" fontId="12" fillId="0" borderId="11" xfId="0" applyNumberFormat="1" applyFont="1" applyFill="1" applyBorder="1" applyAlignment="1">
      <alignment horizontal="center"/>
    </xf>
    <xf numFmtId="3" fontId="12" fillId="0" borderId="14" xfId="0" applyNumberFormat="1" applyFont="1" applyFill="1" applyBorder="1" applyAlignment="1">
      <alignment horizontal="center"/>
    </xf>
    <xf numFmtId="3" fontId="12" fillId="0" borderId="23" xfId="0" applyNumberFormat="1" applyFont="1" applyFill="1" applyBorder="1" applyAlignment="1">
      <alignment horizontal="center"/>
    </xf>
    <xf numFmtId="3" fontId="19" fillId="0" borderId="27" xfId="0" applyNumberFormat="1" applyFont="1" applyFill="1" applyBorder="1" applyAlignment="1">
      <alignment horizontal="center" wrapText="1"/>
    </xf>
    <xf numFmtId="3" fontId="12" fillId="0" borderId="1" xfId="0" applyNumberFormat="1" applyFont="1" applyFill="1" applyBorder="1" applyAlignment="1">
      <alignment horizontal="center"/>
    </xf>
    <xf numFmtId="3" fontId="12" fillId="0" borderId="15" xfId="0" applyNumberFormat="1" applyFont="1" applyFill="1" applyBorder="1" applyAlignment="1">
      <alignment horizontal="center"/>
    </xf>
    <xf numFmtId="3" fontId="12" fillId="0" borderId="25" xfId="0" applyNumberFormat="1" applyFont="1" applyFill="1" applyBorder="1" applyAlignment="1">
      <alignment horizontal="center"/>
    </xf>
    <xf numFmtId="3" fontId="19" fillId="0" borderId="30" xfId="0" applyNumberFormat="1" applyFont="1" applyFill="1" applyBorder="1" applyAlignment="1">
      <alignment horizontal="center" wrapText="1"/>
    </xf>
    <xf numFmtId="3" fontId="12" fillId="0" borderId="9" xfId="0" applyNumberFormat="1" applyFont="1" applyFill="1" applyBorder="1" applyAlignment="1">
      <alignment horizontal="center"/>
    </xf>
    <xf numFmtId="3" fontId="12" fillId="0" borderId="12" xfId="0" applyNumberFormat="1" applyFont="1" applyFill="1" applyBorder="1" applyAlignment="1">
      <alignment horizontal="center"/>
    </xf>
    <xf numFmtId="0" fontId="13" fillId="5" borderId="34" xfId="2" applyFont="1" applyFill="1" applyBorder="1" applyAlignment="1">
      <alignment horizontal="center"/>
    </xf>
    <xf numFmtId="3" fontId="13" fillId="5" borderId="17" xfId="2" applyNumberFormat="1" applyFont="1" applyFill="1" applyBorder="1" applyAlignment="1">
      <alignment horizontal="center"/>
    </xf>
    <xf numFmtId="3" fontId="13" fillId="5" borderId="18" xfId="2" applyNumberFormat="1" applyFont="1" applyFill="1" applyBorder="1" applyAlignment="1">
      <alignment horizontal="center"/>
    </xf>
    <xf numFmtId="3" fontId="13" fillId="5" borderId="19" xfId="2" applyNumberFormat="1" applyFont="1" applyFill="1" applyBorder="1" applyAlignment="1">
      <alignment horizontal="center"/>
    </xf>
    <xf numFmtId="3" fontId="13" fillId="5" borderId="35" xfId="2" applyNumberFormat="1" applyFont="1" applyFill="1" applyBorder="1" applyAlignment="1">
      <alignment horizontal="center"/>
    </xf>
    <xf numFmtId="3" fontId="4" fillId="0" borderId="0" xfId="0" applyNumberFormat="1" applyFont="1" applyBorder="1" applyAlignment="1"/>
    <xf numFmtId="3" fontId="4" fillId="2" borderId="0" xfId="0" applyNumberFormat="1" applyFont="1" applyFill="1" applyBorder="1" applyAlignment="1"/>
    <xf numFmtId="3" fontId="13" fillId="2" borderId="0" xfId="2" applyNumberFormat="1" applyFont="1" applyFill="1" applyBorder="1" applyAlignment="1"/>
    <xf numFmtId="0" fontId="13" fillId="5" borderId="11" xfId="2" applyFont="1" applyFill="1" applyBorder="1" applyAlignment="1">
      <alignment horizontal="center" vertical="center" wrapText="1"/>
    </xf>
    <xf numFmtId="0" fontId="3" fillId="5" borderId="11" xfId="0" applyFont="1" applyFill="1" applyBorder="1" applyAlignment="1">
      <alignment horizontal="center" vertical="center"/>
    </xf>
    <xf numFmtId="3" fontId="4" fillId="2" borderId="1" xfId="0" applyNumberFormat="1" applyFont="1" applyFill="1" applyBorder="1" applyAlignment="1">
      <alignment horizontal="center" vertical="center"/>
    </xf>
    <xf numFmtId="3" fontId="4" fillId="0" borderId="11" xfId="0" applyNumberFormat="1" applyFont="1" applyBorder="1" applyAlignment="1">
      <alignment horizontal="center" vertical="center"/>
    </xf>
    <xf numFmtId="3" fontId="4" fillId="0" borderId="1" xfId="0" applyNumberFormat="1" applyFont="1" applyBorder="1" applyAlignment="1">
      <alignment horizontal="center" vertical="center"/>
    </xf>
    <xf numFmtId="3" fontId="13" fillId="5" borderId="11" xfId="2" applyNumberFormat="1" applyFont="1" applyFill="1" applyBorder="1" applyAlignment="1">
      <alignment horizontal="center" vertical="center"/>
    </xf>
    <xf numFmtId="3" fontId="12" fillId="5" borderId="1" xfId="2" applyNumberFormat="1" applyFont="1" applyFill="1" applyBorder="1" applyAlignment="1">
      <alignment horizontal="center" vertical="center"/>
    </xf>
    <xf numFmtId="3" fontId="4" fillId="5" borderId="1" xfId="0" applyNumberFormat="1" applyFont="1" applyFill="1" applyBorder="1" applyAlignment="1">
      <alignment horizontal="center" vertical="center"/>
    </xf>
    <xf numFmtId="3" fontId="4" fillId="0" borderId="1" xfId="0" applyNumberFormat="1" applyFont="1" applyFill="1" applyBorder="1" applyAlignment="1">
      <alignment horizontal="center"/>
    </xf>
    <xf numFmtId="3" fontId="12" fillId="0" borderId="1" xfId="2" applyNumberFormat="1" applyFont="1" applyFill="1" applyBorder="1" applyAlignment="1">
      <alignment horizontal="center"/>
    </xf>
    <xf numFmtId="3" fontId="13" fillId="2" borderId="1" xfId="2" applyNumberFormat="1" applyFont="1" applyFill="1" applyBorder="1" applyAlignment="1">
      <alignment horizontal="center"/>
    </xf>
    <xf numFmtId="3" fontId="3" fillId="0" borderId="1" xfId="0" applyNumberFormat="1" applyFont="1" applyFill="1" applyBorder="1" applyAlignment="1">
      <alignment horizontal="center"/>
    </xf>
    <xf numFmtId="3" fontId="4" fillId="0" borderId="12" xfId="0" applyNumberFormat="1" applyFont="1" applyBorder="1" applyAlignment="1"/>
    <xf numFmtId="3" fontId="4" fillId="0" borderId="4" xfId="0" applyNumberFormat="1" applyFont="1" applyBorder="1" applyAlignment="1"/>
    <xf numFmtId="3" fontId="4" fillId="0" borderId="5" xfId="0" applyNumberFormat="1" applyFont="1" applyBorder="1" applyAlignment="1"/>
    <xf numFmtId="3" fontId="4" fillId="0" borderId="13" xfId="0" applyNumberFormat="1" applyFont="1" applyBorder="1" applyAlignment="1"/>
    <xf numFmtId="3" fontId="4" fillId="0" borderId="6" xfId="0" applyNumberFormat="1" applyFont="1" applyBorder="1" applyAlignment="1"/>
    <xf numFmtId="3" fontId="4" fillId="0" borderId="14" xfId="0" applyNumberFormat="1" applyFont="1" applyBorder="1" applyAlignment="1"/>
    <xf numFmtId="3" fontId="4" fillId="0" borderId="7" xfId="0" applyNumberFormat="1" applyFont="1" applyBorder="1" applyAlignment="1"/>
    <xf numFmtId="3" fontId="4" fillId="0" borderId="8" xfId="0" applyNumberFormat="1" applyFont="1" applyBorder="1" applyAlignment="1"/>
    <xf numFmtId="0" fontId="3" fillId="5" borderId="4" xfId="0" applyFont="1" applyFill="1" applyBorder="1" applyAlignment="1">
      <alignment horizontal="center" vertical="center" wrapText="1"/>
    </xf>
    <xf numFmtId="0" fontId="3" fillId="5" borderId="15" xfId="0" applyFont="1" applyFill="1" applyBorder="1" applyAlignment="1">
      <alignment vertical="center" wrapText="1"/>
    </xf>
    <xf numFmtId="0" fontId="3" fillId="5" borderId="3" xfId="0" applyFont="1" applyFill="1" applyBorder="1" applyAlignment="1">
      <alignment vertical="center" wrapText="1"/>
    </xf>
    <xf numFmtId="3" fontId="4" fillId="0" borderId="12" xfId="0" applyNumberFormat="1" applyFont="1" applyBorder="1"/>
    <xf numFmtId="1" fontId="4" fillId="0" borderId="4" xfId="0" applyNumberFormat="1" applyFont="1" applyBorder="1"/>
    <xf numFmtId="3" fontId="4" fillId="0" borderId="4" xfId="0" applyNumberFormat="1" applyFont="1" applyBorder="1"/>
    <xf numFmtId="3" fontId="4" fillId="0" borderId="5" xfId="0" applyNumberFormat="1" applyFont="1" applyBorder="1"/>
    <xf numFmtId="3" fontId="4" fillId="0" borderId="13" xfId="0" applyNumberFormat="1" applyFont="1" applyBorder="1"/>
    <xf numFmtId="3" fontId="4" fillId="0" borderId="0" xfId="0" applyNumberFormat="1" applyFont="1" applyBorder="1"/>
    <xf numFmtId="3" fontId="4" fillId="0" borderId="6" xfId="0" applyNumberFormat="1" applyFont="1" applyBorder="1"/>
    <xf numFmtId="1" fontId="4" fillId="0" borderId="0" xfId="0" applyNumberFormat="1" applyFont="1" applyBorder="1"/>
    <xf numFmtId="3" fontId="4" fillId="0" borderId="14" xfId="0" applyNumberFormat="1" applyFont="1" applyBorder="1"/>
    <xf numFmtId="1" fontId="4" fillId="0" borderId="7" xfId="0" applyNumberFormat="1" applyFont="1" applyBorder="1"/>
    <xf numFmtId="3" fontId="4" fillId="0" borderId="7" xfId="0" applyNumberFormat="1" applyFont="1" applyBorder="1"/>
    <xf numFmtId="3" fontId="4" fillId="0" borderId="8" xfId="0" applyNumberFormat="1" applyFont="1" applyBorder="1"/>
    <xf numFmtId="0" fontId="4" fillId="0" borderId="0" xfId="0" applyFont="1"/>
    <xf numFmtId="0" fontId="3" fillId="5" borderId="0" xfId="0" applyFont="1" applyFill="1" applyAlignment="1">
      <alignment horizontal="center" vertical="center" wrapText="1"/>
    </xf>
    <xf numFmtId="0" fontId="13" fillId="5" borderId="37" xfId="2" applyFont="1" applyFill="1" applyBorder="1" applyAlignment="1">
      <alignment horizontal="center" vertical="center" wrapText="1"/>
    </xf>
    <xf numFmtId="0" fontId="13" fillId="5" borderId="38" xfId="2" applyFont="1" applyFill="1" applyBorder="1" applyAlignment="1">
      <alignment horizontal="center" vertical="center" wrapText="1"/>
    </xf>
    <xf numFmtId="0" fontId="13" fillId="5" borderId="39" xfId="2" applyFont="1" applyFill="1" applyBorder="1" applyAlignment="1">
      <alignment horizontal="center" vertical="center" wrapText="1"/>
    </xf>
    <xf numFmtId="0" fontId="13" fillId="5" borderId="40" xfId="2" applyFont="1" applyFill="1" applyBorder="1" applyAlignment="1">
      <alignment horizontal="center" vertical="center" wrapText="1"/>
    </xf>
    <xf numFmtId="0" fontId="3" fillId="5" borderId="1" xfId="0" applyFont="1" applyFill="1" applyBorder="1" applyAlignment="1">
      <alignment horizontal="center" wrapText="1"/>
    </xf>
    <xf numFmtId="0" fontId="4" fillId="0" borderId="9" xfId="0" applyFont="1" applyBorder="1"/>
    <xf numFmtId="165" fontId="4" fillId="0" borderId="9" xfId="0" applyNumberFormat="1" applyFont="1" applyBorder="1"/>
    <xf numFmtId="3" fontId="4" fillId="0" borderId="10" xfId="0" applyNumberFormat="1" applyFont="1" applyBorder="1"/>
    <xf numFmtId="165" fontId="4" fillId="0" borderId="10" xfId="0" applyNumberFormat="1" applyFont="1" applyBorder="1"/>
    <xf numFmtId="3" fontId="4" fillId="0" borderId="11" xfId="0" applyNumberFormat="1" applyFont="1" applyBorder="1"/>
    <xf numFmtId="165" fontId="4" fillId="0" borderId="11" xfId="0" applyNumberFormat="1" applyFont="1" applyBorder="1"/>
    <xf numFmtId="0" fontId="13" fillId="5" borderId="9" xfId="0" applyFont="1" applyFill="1" applyBorder="1" applyAlignment="1">
      <alignment horizontal="center" vertical="center" wrapText="1"/>
    </xf>
    <xf numFmtId="0" fontId="13" fillId="0" borderId="1" xfId="0" applyFont="1" applyBorder="1" applyAlignment="1">
      <alignment horizontal="center"/>
    </xf>
    <xf numFmtId="3" fontId="12" fillId="0" borderId="3" xfId="0" applyNumberFormat="1" applyFont="1" applyBorder="1" applyAlignment="1"/>
    <xf numFmtId="3" fontId="12" fillId="0" borderId="1" xfId="0" applyNumberFormat="1" applyFont="1" applyBorder="1" applyAlignment="1"/>
    <xf numFmtId="3" fontId="13" fillId="0" borderId="1" xfId="0" applyNumberFormat="1" applyFont="1" applyBorder="1" applyAlignment="1"/>
    <xf numFmtId="3" fontId="12" fillId="0" borderId="11" xfId="0" applyNumberFormat="1" applyFont="1" applyBorder="1" applyAlignment="1"/>
    <xf numFmtId="3" fontId="13" fillId="0" borderId="11" xfId="0" applyNumberFormat="1" applyFont="1" applyBorder="1" applyAlignment="1"/>
    <xf numFmtId="3" fontId="12" fillId="0" borderId="6" xfId="0" applyNumberFormat="1" applyFont="1" applyBorder="1" applyAlignment="1"/>
    <xf numFmtId="3" fontId="12" fillId="0" borderId="10" xfId="0" applyNumberFormat="1" applyFont="1" applyBorder="1" applyAlignment="1"/>
    <xf numFmtId="3" fontId="13" fillId="0" borderId="10" xfId="0" applyNumberFormat="1" applyFont="1" applyBorder="1" applyAlignment="1"/>
    <xf numFmtId="0" fontId="13" fillId="0" borderId="9" xfId="0" applyFont="1" applyBorder="1" applyAlignment="1">
      <alignment horizontal="center"/>
    </xf>
    <xf numFmtId="10" fontId="12" fillId="0" borderId="21" xfId="1" applyNumberFormat="1" applyFont="1" applyBorder="1" applyAlignment="1"/>
    <xf numFmtId="10" fontId="12" fillId="0" borderId="22" xfId="1" applyNumberFormat="1" applyFont="1" applyBorder="1" applyAlignment="1"/>
    <xf numFmtId="10" fontId="13" fillId="0" borderId="23" xfId="1" applyNumberFormat="1" applyFont="1" applyBorder="1" applyAlignment="1"/>
    <xf numFmtId="0" fontId="13" fillId="0" borderId="26" xfId="0" applyFont="1" applyBorder="1" applyAlignment="1">
      <alignment horizontal="center"/>
    </xf>
    <xf numFmtId="10" fontId="12" fillId="0" borderId="27" xfId="1" applyNumberFormat="1" applyFont="1" applyBorder="1" applyAlignment="1"/>
    <xf numFmtId="10" fontId="12" fillId="0" borderId="1" xfId="1" applyNumberFormat="1" applyFont="1" applyBorder="1" applyAlignment="1"/>
    <xf numFmtId="10" fontId="13" fillId="0" borderId="28" xfId="1" applyNumberFormat="1" applyFont="1" applyBorder="1" applyAlignment="1"/>
    <xf numFmtId="0" fontId="13" fillId="0" borderId="42" xfId="0" applyFont="1" applyBorder="1" applyAlignment="1">
      <alignment horizontal="center"/>
    </xf>
    <xf numFmtId="10" fontId="12" fillId="0" borderId="31" xfId="1" applyNumberFormat="1" applyFont="1" applyBorder="1" applyAlignment="1"/>
    <xf numFmtId="10" fontId="12" fillId="0" borderId="32" xfId="1" applyNumberFormat="1" applyFont="1" applyBorder="1" applyAlignment="1"/>
    <xf numFmtId="10" fontId="13" fillId="0" borderId="33" xfId="1" applyNumberFormat="1" applyFont="1" applyBorder="1" applyAlignment="1"/>
    <xf numFmtId="0" fontId="13" fillId="5" borderId="1" xfId="0" applyFont="1" applyFill="1" applyBorder="1" applyAlignment="1">
      <alignment horizontal="center" vertical="center"/>
    </xf>
    <xf numFmtId="0" fontId="13" fillId="0" borderId="44" xfId="0" applyFont="1" applyBorder="1" applyAlignment="1">
      <alignment horizontal="center"/>
    </xf>
    <xf numFmtId="0" fontId="13" fillId="5" borderId="43" xfId="2" applyFont="1" applyFill="1" applyBorder="1" applyAlignment="1">
      <alignment horizontal="center" vertical="center" wrapText="1"/>
    </xf>
    <xf numFmtId="0" fontId="0" fillId="2" borderId="0" xfId="0" applyFill="1" applyBorder="1"/>
    <xf numFmtId="0" fontId="12" fillId="2" borderId="0" xfId="0" applyFont="1" applyFill="1" applyBorder="1"/>
    <xf numFmtId="0" fontId="12" fillId="2" borderId="0" xfId="0" applyFont="1" applyFill="1" applyAlignment="1">
      <alignment vertical="center" wrapText="1"/>
    </xf>
    <xf numFmtId="0" fontId="12" fillId="2" borderId="41" xfId="0" applyFont="1" applyFill="1" applyBorder="1"/>
    <xf numFmtId="0" fontId="12" fillId="2" borderId="0" xfId="0" applyFont="1" applyFill="1" applyBorder="1" applyAlignment="1">
      <alignment horizontal="left" vertical="center"/>
    </xf>
    <xf numFmtId="0" fontId="13" fillId="2" borderId="0" xfId="0" applyFont="1" applyFill="1" applyBorder="1" applyAlignment="1">
      <alignment horizontal="center"/>
    </xf>
    <xf numFmtId="3" fontId="12" fillId="2" borderId="0" xfId="0" applyNumberFormat="1" applyFont="1" applyFill="1" applyBorder="1" applyAlignment="1">
      <alignment horizontal="center"/>
    </xf>
    <xf numFmtId="0" fontId="21" fillId="2" borderId="0" xfId="0" applyFont="1" applyFill="1" applyAlignment="1">
      <alignment horizontal="center"/>
    </xf>
    <xf numFmtId="0" fontId="3" fillId="2" borderId="0" xfId="0" applyFont="1" applyFill="1" applyAlignment="1">
      <alignment horizont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xf>
    <xf numFmtId="0" fontId="4" fillId="0" borderId="11" xfId="0" applyFont="1" applyBorder="1" applyAlignment="1">
      <alignment horizontal="center"/>
    </xf>
    <xf numFmtId="0" fontId="4" fillId="0" borderId="0" xfId="0" applyFont="1" applyBorder="1" applyAlignment="1">
      <alignment horizontal="center"/>
    </xf>
    <xf numFmtId="0" fontId="4" fillId="0" borderId="13"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7" xfId="0" applyFont="1" applyBorder="1" applyAlignment="1">
      <alignment horizontal="center"/>
    </xf>
    <xf numFmtId="0" fontId="4" fillId="0" borderId="8" xfId="0" applyFont="1" applyBorder="1" applyAlignment="1">
      <alignment horizontal="center"/>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xf>
    <xf numFmtId="0" fontId="4" fillId="0" borderId="4" xfId="0" applyFont="1" applyBorder="1" applyAlignment="1">
      <alignment horizontal="center" vertical="top"/>
    </xf>
    <xf numFmtId="0" fontId="4" fillId="0" borderId="7" xfId="0" applyFont="1" applyBorder="1" applyAlignment="1">
      <alignment horizontal="center" vertical="top"/>
    </xf>
    <xf numFmtId="0" fontId="3" fillId="2" borderId="0" xfId="0" applyFont="1" applyFill="1" applyAlignment="1">
      <alignment horizontal="center"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9" xfId="0" applyFont="1" applyFill="1" applyBorder="1" applyAlignment="1">
      <alignment horizontal="left" vertical="center"/>
    </xf>
    <xf numFmtId="0" fontId="4" fillId="0" borderId="11" xfId="0" applyFont="1" applyFill="1" applyBorder="1" applyAlignment="1">
      <alignment horizontal="left" vertical="center"/>
    </xf>
    <xf numFmtId="0" fontId="3" fillId="2" borderId="0" xfId="0" applyFont="1" applyFill="1" applyAlignment="1">
      <alignment horizontal="center" wrapText="1"/>
    </xf>
    <xf numFmtId="0" fontId="3" fillId="5" borderId="15"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15"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1" xfId="0" applyFont="1" applyFill="1" applyBorder="1" applyAlignment="1">
      <alignment horizontal="center" vertical="center" wrapText="1"/>
    </xf>
    <xf numFmtId="0" fontId="3" fillId="2" borderId="0" xfId="0" applyFont="1" applyFill="1" applyAlignment="1">
      <alignment horizontal="left" vertical="top" wrapText="1"/>
    </xf>
    <xf numFmtId="0" fontId="13" fillId="5" borderId="15" xfId="2" applyFont="1" applyFill="1" applyBorder="1" applyAlignment="1">
      <alignment horizontal="center" vertical="center" wrapText="1"/>
    </xf>
    <xf numFmtId="0" fontId="13" fillId="5" borderId="2" xfId="2" applyFont="1" applyFill="1" applyBorder="1" applyAlignment="1">
      <alignment horizontal="center" vertical="center" wrapText="1"/>
    </xf>
    <xf numFmtId="0" fontId="13" fillId="5" borderId="3" xfId="2" applyFont="1" applyFill="1" applyBorder="1" applyAlignment="1">
      <alignment horizontal="center" vertical="center" wrapText="1"/>
    </xf>
    <xf numFmtId="0" fontId="18" fillId="0" borderId="0" xfId="0" applyFont="1" applyFill="1" applyBorder="1" applyAlignment="1">
      <alignment horizontal="justify" vertical="center" wrapText="1"/>
    </xf>
    <xf numFmtId="0" fontId="3" fillId="5" borderId="1" xfId="0" applyFont="1" applyFill="1" applyBorder="1" applyAlignment="1">
      <alignment horizontal="center" vertical="center"/>
    </xf>
    <xf numFmtId="0" fontId="13" fillId="2" borderId="0" xfId="0" applyFont="1" applyFill="1" applyAlignment="1">
      <alignment horizontal="center" vertical="center" wrapText="1"/>
    </xf>
    <xf numFmtId="0" fontId="13" fillId="5" borderId="16" xfId="2" applyFont="1" applyFill="1" applyBorder="1" applyAlignment="1">
      <alignment horizontal="center" vertical="center" wrapText="1"/>
    </xf>
    <xf numFmtId="0" fontId="13" fillId="5" borderId="36" xfId="2" applyFont="1" applyFill="1" applyBorder="1" applyAlignment="1">
      <alignment horizontal="center" vertical="center" wrapText="1"/>
    </xf>
    <xf numFmtId="0" fontId="13" fillId="5" borderId="35" xfId="2" applyFont="1" applyFill="1" applyBorder="1" applyAlignment="1">
      <alignment horizontal="center" vertical="center" wrapText="1"/>
    </xf>
    <xf numFmtId="0" fontId="3" fillId="5" borderId="9" xfId="0" applyFont="1" applyFill="1" applyBorder="1" applyAlignment="1">
      <alignment horizontal="center" vertical="center" wrapText="1"/>
    </xf>
    <xf numFmtId="0" fontId="20" fillId="2" borderId="0" xfId="0" applyFont="1" applyFill="1" applyAlignment="1">
      <alignment horizontal="center"/>
    </xf>
    <xf numFmtId="0" fontId="3" fillId="5" borderId="12" xfId="0" applyFont="1" applyFill="1" applyBorder="1" applyAlignment="1">
      <alignment horizontal="center" vertical="center" wrapText="1"/>
    </xf>
    <xf numFmtId="0" fontId="12" fillId="2" borderId="0" xfId="0" applyFont="1" applyFill="1" applyBorder="1" applyAlignment="1">
      <alignment horizontal="justify" vertical="center" wrapText="1"/>
    </xf>
    <xf numFmtId="0" fontId="13" fillId="2" borderId="0" xfId="0" applyFont="1" applyFill="1" applyAlignment="1">
      <alignment horizontal="center"/>
    </xf>
    <xf numFmtId="0" fontId="22" fillId="2" borderId="0" xfId="3" applyFill="1"/>
    <xf numFmtId="0" fontId="23" fillId="2" borderId="0" xfId="0" applyFont="1" applyFill="1"/>
    <xf numFmtId="0" fontId="3" fillId="2" borderId="0" xfId="0" applyFont="1" applyFill="1" applyAlignment="1">
      <alignment horizontal="center" vertical="center" wrapText="1"/>
    </xf>
  </cellXfs>
  <cellStyles count="4">
    <cellStyle name="Estilo 1" xfId="2"/>
    <cellStyle name="Hipervínculo" xfId="3" builtinId="8"/>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4.png"/></Relationships>
</file>

<file path=xl/drawings/_rels/drawing19.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4.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3.png"/></Relationships>
</file>

<file path=xl/drawings/_rels/drawing23.xml.rels><?xml version="1.0" encoding="UTF-8" standalone="yes"?>
<Relationships xmlns="http://schemas.openxmlformats.org/package/2006/relationships"><Relationship Id="rId1" Type="http://schemas.openxmlformats.org/officeDocument/2006/relationships/image" Target="../media/image3.png"/></Relationships>
</file>

<file path=xl/drawings/_rels/drawing24.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381001</xdr:colOff>
      <xdr:row>1</xdr:row>
      <xdr:rowOff>9525</xdr:rowOff>
    </xdr:from>
    <xdr:to>
      <xdr:col>4</xdr:col>
      <xdr:colOff>590550</xdr:colOff>
      <xdr:row>5</xdr:row>
      <xdr:rowOff>111211</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1" y="200025"/>
          <a:ext cx="3257549" cy="9684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704850</xdr:colOff>
      <xdr:row>7</xdr:row>
      <xdr:rowOff>28574</xdr:rowOff>
    </xdr:from>
    <xdr:to>
      <xdr:col>10</xdr:col>
      <xdr:colOff>438150</xdr:colOff>
      <xdr:row>24</xdr:row>
      <xdr:rowOff>57150</xdr:rowOff>
    </xdr:to>
    <xdr:sp macro="" textlink="">
      <xdr:nvSpPr>
        <xdr:cNvPr id="3" name="CuadroTexto 2"/>
        <xdr:cNvSpPr txBox="1"/>
      </xdr:nvSpPr>
      <xdr:spPr>
        <a:xfrm>
          <a:off x="1466850" y="1466849"/>
          <a:ext cx="6591300" cy="3267076"/>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200">
              <a:latin typeface="Bookman Old Style" panose="02050604050505020204" pitchFamily="18" charset="0"/>
            </a:rPr>
            <a:t/>
          </a:r>
          <a:br>
            <a:rPr lang="es-CO" sz="1200">
              <a:latin typeface="Bookman Old Style" panose="02050604050505020204" pitchFamily="18" charset="0"/>
            </a:rPr>
          </a:br>
          <a:r>
            <a:rPr lang="es-CO" sz="1200">
              <a:latin typeface="Bookman Old Style" panose="02050604050505020204" pitchFamily="18" charset="0"/>
            </a:rPr>
            <a:t>El apartado</a:t>
          </a:r>
          <a:r>
            <a:rPr lang="es-CO" sz="1200" baseline="0">
              <a:latin typeface="Bookman Old Style" panose="02050604050505020204" pitchFamily="18" charset="0"/>
            </a:rPr>
            <a:t> de Educacion Media nos muestra los principales indicadores de esta temica. se hace una descripcion de indicadores como clasificacion de los planteles, matricula total por municipio, cobertura bruta por municipio. La educación es uno de los mecanismos más efectivos al momento de reducir las desigualdades regionales. Disminuye la pobreza, promueve la movilidad social, aumenta los salarios y reduce la violencia y los embarazos adolescentes, entre otros factores que llevan a un mayor desarrollo económico. Durante los últimos años la cobertura educativa en Colombia ha alcanzado niveles relativamente altos, logrando una convergencia con respecto a los referentes internacionales.</a:t>
          </a:r>
        </a:p>
        <a:p>
          <a:endParaRPr lang="es-CO" sz="1200" baseline="0">
            <a:latin typeface="Bookman Old Style" panose="02050604050505020204" pitchFamily="18" charset="0"/>
          </a:endParaRPr>
        </a:p>
        <a:p>
          <a:r>
            <a:rPr lang="es-CO" sz="1200">
              <a:latin typeface="Bookman Old Style" panose="02050604050505020204" pitchFamily="18" charset="0"/>
            </a:rPr>
            <a:t>Existe un consenso en que la inversión en capital humano, particularmente en la educación, conlleva importantes beneficios, tanto individuales como colectivos. Invertir en educación permite aumentar los salarios, favorece la movilidad social, reduce la desigualdad y tiene efectos disuasivos sobre la criminalidad y el embarazo adolescente. Se trata, entonces, de una de las formas más eficaces para incentivar el crecimiento y desarrollo económico.</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2</xdr:col>
      <xdr:colOff>361950</xdr:colOff>
      <xdr:row>2</xdr:row>
      <xdr:rowOff>285750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3825"/>
          <a:ext cx="3476625"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390526</xdr:colOff>
      <xdr:row>2</xdr:row>
      <xdr:rowOff>228600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36576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66675</xdr:colOff>
      <xdr:row>0</xdr:row>
      <xdr:rowOff>95250</xdr:rowOff>
    </xdr:from>
    <xdr:to>
      <xdr:col>2</xdr:col>
      <xdr:colOff>228600</xdr:colOff>
      <xdr:row>2</xdr:row>
      <xdr:rowOff>180975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95250"/>
          <a:ext cx="334327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57150</xdr:colOff>
      <xdr:row>0</xdr:row>
      <xdr:rowOff>28576</xdr:rowOff>
    </xdr:from>
    <xdr:to>
      <xdr:col>2</xdr:col>
      <xdr:colOff>257175</xdr:colOff>
      <xdr:row>2</xdr:row>
      <xdr:rowOff>123826</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8576"/>
          <a:ext cx="34575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2</xdr:col>
      <xdr:colOff>695325</xdr:colOff>
      <xdr:row>2</xdr:row>
      <xdr:rowOff>228600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4105275"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504826</xdr:colOff>
      <xdr:row>2</xdr:row>
      <xdr:rowOff>257175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38862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171451</xdr:rowOff>
    </xdr:from>
    <xdr:to>
      <xdr:col>1</xdr:col>
      <xdr:colOff>1838325</xdr:colOff>
      <xdr:row>3</xdr:row>
      <xdr:rowOff>142876</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451"/>
          <a:ext cx="3686175"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76201</xdr:colOff>
      <xdr:row>0</xdr:row>
      <xdr:rowOff>142875</xdr:rowOff>
    </xdr:from>
    <xdr:to>
      <xdr:col>2</xdr:col>
      <xdr:colOff>962026</xdr:colOff>
      <xdr:row>4</xdr:row>
      <xdr:rowOff>85725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1" y="142875"/>
          <a:ext cx="42481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95250</xdr:colOff>
      <xdr:row>0</xdr:row>
      <xdr:rowOff>133350</xdr:rowOff>
    </xdr:from>
    <xdr:to>
      <xdr:col>3</xdr:col>
      <xdr:colOff>495300</xdr:colOff>
      <xdr:row>5</xdr:row>
      <xdr:rowOff>190500</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
          <a:ext cx="334327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209550</xdr:colOff>
      <xdr:row>0</xdr:row>
      <xdr:rowOff>38100</xdr:rowOff>
    </xdr:from>
    <xdr:to>
      <xdr:col>3</xdr:col>
      <xdr:colOff>590550</xdr:colOff>
      <xdr:row>3</xdr:row>
      <xdr:rowOff>171450</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38100"/>
          <a:ext cx="334327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0</xdr:rowOff>
    </xdr:from>
    <xdr:to>
      <xdr:col>11</xdr:col>
      <xdr:colOff>276226</xdr:colOff>
      <xdr:row>32</xdr:row>
      <xdr:rowOff>133351</xdr:rowOff>
    </xdr:to>
    <xdr:sp macro="" textlink="">
      <xdr:nvSpPr>
        <xdr:cNvPr id="2" name="CuadroTexto 1"/>
        <xdr:cNvSpPr txBox="1"/>
      </xdr:nvSpPr>
      <xdr:spPr>
        <a:xfrm>
          <a:off x="1524000" y="571500"/>
          <a:ext cx="7134226" cy="5086351"/>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CO" sz="1100" b="0" i="0" u="none" strike="noStrike">
              <a:solidFill>
                <a:schemeClr val="dk1"/>
              </a:solidFill>
              <a:effectLst/>
              <a:latin typeface="Bookman Old Style" panose="02050604050505020204" pitchFamily="18" charset="0"/>
              <a:ea typeface="+mn-ea"/>
              <a:cs typeface="+mn-cs"/>
            </a:rPr>
            <a:t>La educación es uno de los factores que más influye en el avance y progreso de personas y sociedades. Además de proveer conocimientos,la educación enriquece la cultura, el espíritu, los valores y todo aquello que nos caracteriza como seres humanos.</a:t>
          </a:r>
        </a:p>
        <a:p>
          <a:pPr algn="l"/>
          <a:r>
            <a:rPr lang="es-CO" sz="1100" b="0" i="0" u="none" strike="noStrike">
              <a:solidFill>
                <a:schemeClr val="dk1"/>
              </a:solidFill>
              <a:effectLst/>
              <a:latin typeface="Bookman Old Style" panose="02050604050505020204" pitchFamily="18" charset="0"/>
              <a:ea typeface="+mn-ea"/>
              <a:cs typeface="+mn-cs"/>
            </a:rPr>
            <a:t>La educación es necesaria en todos los sentidos. Para alcanzar mejores niveles de bienestar social y de crecimiento económico; paranivelar las desigualdades económicas y sociales; para propiciar la movilidad social de las personas; para acceder a mejores niveles de empleo; para elevar las condiciones culturales de la población; para ampliar las oportunidades de los jóvenes; para vigorizar los valores cívicos y laicos que fortalecen las relaciones de las sociedades; para el avance democrático y el fortalecimiento del Estado de derecho; para el impulso de la ciencia, la tecnología y la innovación.</a:t>
          </a:r>
        </a:p>
        <a:p>
          <a:r>
            <a:rPr lang="es-CO" sz="1100" b="0" i="0" u="none" strike="noStrike">
              <a:solidFill>
                <a:schemeClr val="dk1"/>
              </a:solidFill>
              <a:effectLst/>
              <a:latin typeface="Bookman Old Style" panose="02050604050505020204" pitchFamily="18" charset="0"/>
              <a:ea typeface="+mn-ea"/>
              <a:cs typeface="+mn-cs"/>
            </a:rPr>
            <a:t>La educación siempre ha sido importante para el desarrollo, pero ha adquirido mayor relevancia en el mundo de hoy que vive profundas transformaciones, motivadas en parte por el vertiginoso avance de la ciencia y sus aplicaciones, así como por el no menos aceleradodesarrollo de los medios y las tecnologías de la información.</a:t>
          </a:r>
        </a:p>
        <a:p>
          <a:r>
            <a:rPr lang="es-CO" sz="1100" b="0" i="0" u="none" strike="noStrike">
              <a:solidFill>
                <a:schemeClr val="dk1"/>
              </a:solidFill>
              <a:effectLst/>
              <a:latin typeface="Bookman Old Style" panose="02050604050505020204" pitchFamily="18" charset="0"/>
              <a:ea typeface="+mn-ea"/>
              <a:cs typeface="+mn-cs"/>
            </a:rPr>
            <a:t>En las economías modernas el conocimiento se ha convertido en uno de los factores más importantes de la producción. Las sociedades que más han avanzado en lo económico y en lo social son las que han logrado cimentar su progreso en el conocimiento, tanto el que setransmite con la escolarización, como el que se genera a través de la investigación. De la educación, la ciencia y la innovación tecnológica dependen, cada vez más, la productividad y la competitividad económicas, así como buena parte del desarrollo social y cultural de lasnaciones.</a:t>
          </a:r>
        </a:p>
        <a:p>
          <a:r>
            <a:rPr lang="es-CO" sz="1100" b="0" i="0" u="none" strike="noStrike">
              <a:solidFill>
                <a:schemeClr val="dk1"/>
              </a:solidFill>
              <a:effectLst/>
              <a:latin typeface="Bookman Old Style" panose="02050604050505020204" pitchFamily="18" charset="0"/>
              <a:ea typeface="+mn-ea"/>
              <a:cs typeface="+mn-cs"/>
            </a:rPr>
            <a:t>La experiencia mundial muestra la existencia de una estrecha correlación entre el nivel de desarrollo de los países, en su sentido amplio, con la fortaleza de sus sistemas educativos y de investigación científica y tecnológica. Según estudios de la Organización para la Cooperación y el Desarrollo Económicos (</a:t>
          </a:r>
          <a:r>
            <a:rPr lang="es-CO" sz="1100" b="0" i="0" u="none" strike="noStrike" cap="small">
              <a:solidFill>
                <a:schemeClr val="dk1"/>
              </a:solidFill>
              <a:effectLst/>
              <a:latin typeface="Bookman Old Style" panose="02050604050505020204" pitchFamily="18" charset="0"/>
              <a:ea typeface="+mn-ea"/>
              <a:cs typeface="+mn-cs"/>
            </a:rPr>
            <a:t>OCDE</a:t>
          </a:r>
          <a:r>
            <a:rPr lang="es-CO" sz="1100" b="0" i="0" u="none" strike="noStrike">
              <a:solidFill>
                <a:schemeClr val="dk1"/>
              </a:solidFill>
              <a:effectLst/>
              <a:latin typeface="Bookman Old Style" panose="02050604050505020204" pitchFamily="18" charset="0"/>
              <a:ea typeface="+mn-ea"/>
              <a:cs typeface="+mn-cs"/>
            </a:rPr>
            <a:t>), un año adicional de escolaridad incrementa el </a:t>
          </a:r>
          <a:r>
            <a:rPr lang="es-CO" sz="1100" b="0" i="0" u="none" strike="noStrike" cap="small">
              <a:solidFill>
                <a:schemeClr val="dk1"/>
              </a:solidFill>
              <a:effectLst/>
              <a:latin typeface="Bookman Old Style" panose="02050604050505020204" pitchFamily="18" charset="0"/>
              <a:ea typeface="+mn-ea"/>
              <a:cs typeface="+mn-cs"/>
            </a:rPr>
            <a:t>pib</a:t>
          </a:r>
          <a:r>
            <a:rPr lang="es-CO" sz="1100" b="0" i="0" u="none" strike="noStrike">
              <a:solidFill>
                <a:schemeClr val="dk1"/>
              </a:solidFill>
              <a:effectLst/>
              <a:latin typeface="Bookman Old Style" panose="02050604050505020204" pitchFamily="18" charset="0"/>
              <a:ea typeface="+mn-ea"/>
              <a:cs typeface="+mn-cs"/>
            </a:rPr>
            <a:t> per cápita de un país entre 4 y 7%.</a:t>
          </a:r>
        </a:p>
        <a:p>
          <a:r>
            <a:rPr lang="es-CO" sz="1100" b="0" i="0" u="none" strike="noStrike">
              <a:solidFill>
                <a:schemeClr val="dk1"/>
              </a:solidFill>
              <a:effectLst/>
              <a:latin typeface="Bookman Old Style" panose="02050604050505020204" pitchFamily="18" charset="0"/>
              <a:ea typeface="+mn-ea"/>
              <a:cs typeface="+mn-cs"/>
            </a:rPr>
            <a:t>Atrás quedaron los tiempos en que se consideraba a las erogaciones en educación como un gasto. En la actualidad, el conocimientoconstituye una inversión muy productiva, estratégica en lo económico y prioritaria en lo social.</a:t>
          </a:r>
        </a:p>
        <a:p>
          <a:r>
            <a:rPr lang="es-CO" sz="1100" b="0" i="0" u="none" strike="noStrike">
              <a:solidFill>
                <a:schemeClr val="dk1"/>
              </a:solidFill>
              <a:effectLst/>
              <a:latin typeface="Bookman Old Style" panose="02050604050505020204" pitchFamily="18" charset="0"/>
              <a:ea typeface="+mn-ea"/>
              <a:cs typeface="+mn-cs"/>
            </a:rPr>
            <a:t>En suma, la educación contribuye a lograr sociedades más justas, productivas y equitativas. Es un bien social que hace más libres a los seres humanos.</a:t>
          </a:r>
        </a:p>
        <a:p>
          <a:r>
            <a:rPr lang="es-CO">
              <a:latin typeface="Bookman Old Style" panose="02050604050505020204" pitchFamily="18" charset="0"/>
            </a:rPr>
            <a:t/>
          </a:r>
          <a:br>
            <a:rPr lang="es-CO">
              <a:latin typeface="Bookman Old Style" panose="02050604050505020204" pitchFamily="18" charset="0"/>
            </a:rPr>
          </a:br>
          <a:endParaRPr lang="es-CO" sz="1100">
            <a:latin typeface="Bookman Old Style" panose="02050604050505020204" pitchFamily="18" charset="0"/>
          </a:endParaRPr>
        </a:p>
      </xdr:txBody>
    </xdr:sp>
    <xdr:clientData/>
  </xdr:twoCellAnchor>
  <xdr:twoCellAnchor editAs="oneCell">
    <xdr:from>
      <xdr:col>0</xdr:col>
      <xdr:colOff>171450</xdr:colOff>
      <xdr:row>0</xdr:row>
      <xdr:rowOff>95250</xdr:rowOff>
    </xdr:from>
    <xdr:to>
      <xdr:col>3</xdr:col>
      <xdr:colOff>704849</xdr:colOff>
      <xdr:row>4</xdr:row>
      <xdr:rowOff>66675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2819399"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285750</xdr:colOff>
      <xdr:row>0</xdr:row>
      <xdr:rowOff>161925</xdr:rowOff>
    </xdr:from>
    <xdr:to>
      <xdr:col>4</xdr:col>
      <xdr:colOff>466725</xdr:colOff>
      <xdr:row>3</xdr:row>
      <xdr:rowOff>276225</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61925"/>
          <a:ext cx="398145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228600</xdr:colOff>
      <xdr:row>0</xdr:row>
      <xdr:rowOff>171450</xdr:rowOff>
    </xdr:from>
    <xdr:to>
      <xdr:col>4</xdr:col>
      <xdr:colOff>523875</xdr:colOff>
      <xdr:row>5</xdr:row>
      <xdr:rowOff>47625</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71450"/>
          <a:ext cx="334327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152400</xdr:colOff>
      <xdr:row>0</xdr:row>
      <xdr:rowOff>171450</xdr:rowOff>
    </xdr:from>
    <xdr:to>
      <xdr:col>4</xdr:col>
      <xdr:colOff>228600</xdr:colOff>
      <xdr:row>3</xdr:row>
      <xdr:rowOff>400050</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71450"/>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57150</xdr:colOff>
      <xdr:row>0</xdr:row>
      <xdr:rowOff>142875</xdr:rowOff>
    </xdr:from>
    <xdr:to>
      <xdr:col>3</xdr:col>
      <xdr:colOff>0</xdr:colOff>
      <xdr:row>3</xdr:row>
      <xdr:rowOff>342167</xdr:rowOff>
    </xdr:to>
    <xdr:pic>
      <xdr:nvPicPr>
        <xdr:cNvPr id="3"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142875"/>
          <a:ext cx="2505075" cy="770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161925</xdr:colOff>
      <xdr:row>0</xdr:row>
      <xdr:rowOff>38100</xdr:rowOff>
    </xdr:from>
    <xdr:to>
      <xdr:col>4</xdr:col>
      <xdr:colOff>38100</xdr:colOff>
      <xdr:row>4</xdr:row>
      <xdr:rowOff>133350</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38100"/>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114301</xdr:rowOff>
    </xdr:from>
    <xdr:to>
      <xdr:col>1</xdr:col>
      <xdr:colOff>923925</xdr:colOff>
      <xdr:row>2</xdr:row>
      <xdr:rowOff>247651</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14301"/>
          <a:ext cx="3600450" cy="1047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104775</xdr:rowOff>
    </xdr:from>
    <xdr:to>
      <xdr:col>1</xdr:col>
      <xdr:colOff>1190625</xdr:colOff>
      <xdr:row>1</xdr:row>
      <xdr:rowOff>438150</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04775"/>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161925</xdr:rowOff>
    </xdr:from>
    <xdr:to>
      <xdr:col>2</xdr:col>
      <xdr:colOff>409574</xdr:colOff>
      <xdr:row>2</xdr:row>
      <xdr:rowOff>142875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1925"/>
          <a:ext cx="3762374"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590549</xdr:colOff>
      <xdr:row>2</xdr:row>
      <xdr:rowOff>285750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4286249"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2</xdr:col>
      <xdr:colOff>542925</xdr:colOff>
      <xdr:row>2</xdr:row>
      <xdr:rowOff>244475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3952875" cy="105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152401</xdr:rowOff>
    </xdr:from>
    <xdr:to>
      <xdr:col>2</xdr:col>
      <xdr:colOff>371475</xdr:colOff>
      <xdr:row>2</xdr:row>
      <xdr:rowOff>171450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401"/>
          <a:ext cx="3733800" cy="866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20266</xdr:colOff>
      <xdr:row>0</xdr:row>
      <xdr:rowOff>0</xdr:rowOff>
    </xdr:from>
    <xdr:to>
      <xdr:col>2</xdr:col>
      <xdr:colOff>709309</xdr:colOff>
      <xdr:row>2</xdr:row>
      <xdr:rowOff>263458</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266" y="0"/>
          <a:ext cx="4296383" cy="11348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os%20Judith%20Alzate\CALDAS_COBERTURA%20EN%20EDUCACION%20EN%20CIFRAS%20CONSOLIDADO%20ABRIL%20JULIO%20DE%2020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ducacion/CALDAS_COBERTURA%20EN%20CIFRAS%20CORTE%20SIMAT%20CONSOLIDADO%20DEFINITIVO%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stablecimientos"/>
      <sheetName val="Sector y Zona"/>
      <sheetName val="Grado"/>
      <sheetName val="Grado y Sector"/>
      <sheetName val="Grado y Zona"/>
      <sheetName val="Grado, Sector y Zona"/>
      <sheetName val="Sector y Nivel"/>
      <sheetName val="Grado y Edad"/>
      <sheetName val="Edad"/>
      <sheetName val="Grupos"/>
      <sheetName val="Pob. Vulnerable"/>
      <sheetName val="Coberturas"/>
      <sheetName val="Población DANE"/>
      <sheetName val="Municipios Sector"/>
      <sheetName val="Modelos Educativos"/>
      <sheetName val="Resumen"/>
      <sheetName val="Perfil"/>
    </sheetNames>
    <sheetDataSet>
      <sheetData sheetId="0"/>
      <sheetData sheetId="1">
        <row r="44">
          <cell r="B44" t="str">
            <v>(**) Corte Consolidado SIMAT Abril - Julio 2013 - OAPF (Oficina Asesora de Planeación y Finanzas MEN)</v>
          </cell>
        </row>
      </sheetData>
      <sheetData sheetId="2"/>
      <sheetData sheetId="3"/>
      <sheetData sheetId="4">
        <row r="74">
          <cell r="B74" t="str">
            <v>Evolución de la Matrícula Oficial</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stablecimientos"/>
      <sheetName val="Sector y Zona"/>
      <sheetName val="Grado"/>
      <sheetName val="Grado y Sector"/>
      <sheetName val="Grado y Zona"/>
      <sheetName val="Grado, Sector y Zona"/>
      <sheetName val="Sector y Nivel"/>
      <sheetName val="Grado y Edad"/>
      <sheetName val="Edad"/>
      <sheetName val="Grupos"/>
      <sheetName val="Pob. Vulnerable"/>
      <sheetName val="Coberturas"/>
      <sheetName val="Población DANE"/>
      <sheetName val="Municipios Sector"/>
      <sheetName val="Modelos Educativos"/>
      <sheetName val="Resumen"/>
      <sheetName val="Perfil"/>
      <sheetName val="Total Nacional"/>
    </sheetNames>
    <sheetDataSet>
      <sheetData sheetId="0"/>
      <sheetData sheetId="1">
        <row r="54">
          <cell r="B54" t="str">
            <v>(**) Corte SIMAT Consolidado Definitivo 2014 OAPF - Subdirección de Acceso MEN</v>
          </cell>
        </row>
      </sheetData>
      <sheetData sheetId="2"/>
      <sheetData sheetId="3"/>
      <sheetData sheetId="4"/>
      <sheetData sheetId="5"/>
      <sheetData sheetId="6"/>
      <sheetData sheetId="7"/>
      <sheetData sheetId="8">
        <row r="7">
          <cell r="F7">
            <v>6751.0000000000018</v>
          </cell>
          <cell r="G7">
            <v>767</v>
          </cell>
          <cell r="H7">
            <v>132.00000000000009</v>
          </cell>
          <cell r="I7">
            <v>52.999999999999979</v>
          </cell>
          <cell r="J7">
            <v>33.000000000000014</v>
          </cell>
          <cell r="K7">
            <v>30.000000000000007</v>
          </cell>
          <cell r="L7">
            <v>17</v>
          </cell>
          <cell r="M7">
            <v>27.000000000000011</v>
          </cell>
          <cell r="N7">
            <v>19</v>
          </cell>
          <cell r="O7">
            <v>16.000000000000004</v>
          </cell>
          <cell r="P7">
            <v>11</v>
          </cell>
          <cell r="Q7">
            <v>10</v>
          </cell>
          <cell r="V7">
            <v>9605</v>
          </cell>
          <cell r="AE7">
            <v>7518.0000000000109</v>
          </cell>
          <cell r="AF7">
            <v>968.00000000000057</v>
          </cell>
          <cell r="AG7">
            <v>120.99999999999999</v>
          </cell>
          <cell r="AH7">
            <v>46.000000000000021</v>
          </cell>
          <cell r="AI7">
            <v>29.000000000000011</v>
          </cell>
          <cell r="AJ7">
            <v>24.000000000000004</v>
          </cell>
          <cell r="AK7">
            <v>21.000000000000007</v>
          </cell>
          <cell r="AL7">
            <v>12.000000000000002</v>
          </cell>
          <cell r="AM7">
            <v>5</v>
          </cell>
          <cell r="AN7">
            <v>0</v>
          </cell>
          <cell r="AO7">
            <v>0</v>
          </cell>
          <cell r="AP7">
            <v>0</v>
          </cell>
          <cell r="AU7">
            <v>9667.0000000000109</v>
          </cell>
        </row>
        <row r="8">
          <cell r="F8">
            <v>2183.0000000000018</v>
          </cell>
          <cell r="G8">
            <v>7775.0000000000082</v>
          </cell>
          <cell r="H8">
            <v>3634.0000000000014</v>
          </cell>
          <cell r="I8">
            <v>1760.0000000000007</v>
          </cell>
          <cell r="J8">
            <v>1018.9999999999993</v>
          </cell>
          <cell r="K8">
            <v>577.99999999999989</v>
          </cell>
          <cell r="L8">
            <v>321.00000000000006</v>
          </cell>
          <cell r="M8">
            <v>211.99999999999989</v>
          </cell>
          <cell r="N8">
            <v>119</v>
          </cell>
          <cell r="O8">
            <v>73.000000000000028</v>
          </cell>
          <cell r="P8">
            <v>29.000000000000004</v>
          </cell>
          <cell r="Q8">
            <v>39.000000000000007</v>
          </cell>
          <cell r="V8">
            <v>17885.000000000011</v>
          </cell>
          <cell r="AE8">
            <v>1509.0000000000005</v>
          </cell>
          <cell r="AF8">
            <v>8243.9999999999782</v>
          </cell>
          <cell r="AG8">
            <v>3086.9999999999977</v>
          </cell>
          <cell r="AH8">
            <v>1361.0000000000014</v>
          </cell>
          <cell r="AI8">
            <v>716.00000000000011</v>
          </cell>
          <cell r="AJ8">
            <v>401.00000000000023</v>
          </cell>
          <cell r="AK8">
            <v>165.00000000000003</v>
          </cell>
          <cell r="AL8">
            <v>109.00000000000003</v>
          </cell>
          <cell r="AM8">
            <v>69</v>
          </cell>
          <cell r="AN8">
            <v>51.999999999999993</v>
          </cell>
          <cell r="AO8">
            <v>29.000000000000007</v>
          </cell>
          <cell r="AP8">
            <v>14</v>
          </cell>
          <cell r="AU8">
            <v>15800.999999999978</v>
          </cell>
        </row>
        <row r="9">
          <cell r="F9">
            <v>74.999999999999986</v>
          </cell>
          <cell r="G9">
            <v>1671.9999999999993</v>
          </cell>
          <cell r="H9">
            <v>5390.0000000000055</v>
          </cell>
          <cell r="I9">
            <v>2610.0000000000005</v>
          </cell>
          <cell r="J9">
            <v>1457.9999999999998</v>
          </cell>
          <cell r="K9">
            <v>772.00000000000034</v>
          </cell>
          <cell r="L9">
            <v>429.00000000000023</v>
          </cell>
          <cell r="M9">
            <v>264.00000000000011</v>
          </cell>
          <cell r="N9">
            <v>135.99999999999994</v>
          </cell>
          <cell r="O9">
            <v>74.999999999999986</v>
          </cell>
          <cell r="P9">
            <v>34.000000000000007</v>
          </cell>
          <cell r="Q9">
            <v>12.000000000000002</v>
          </cell>
          <cell r="V9">
            <v>12966.000000000005</v>
          </cell>
          <cell r="AE9">
            <v>29.000000000000004</v>
          </cell>
          <cell r="AF9">
            <v>1625.9999999999991</v>
          </cell>
          <cell r="AG9">
            <v>5821.0000000000018</v>
          </cell>
          <cell r="AH9">
            <v>2803.0000000000018</v>
          </cell>
          <cell r="AI9">
            <v>1431.9999999999989</v>
          </cell>
          <cell r="AJ9">
            <v>829.00000000000011</v>
          </cell>
          <cell r="AK9">
            <v>442.99999999999983</v>
          </cell>
          <cell r="AL9">
            <v>257.00000000000006</v>
          </cell>
          <cell r="AM9">
            <v>149.00000000000006</v>
          </cell>
          <cell r="AN9">
            <v>65.000000000000043</v>
          </cell>
          <cell r="AO9">
            <v>29.000000000000007</v>
          </cell>
          <cell r="AP9">
            <v>14</v>
          </cell>
          <cell r="AU9">
            <v>13517.000000000002</v>
          </cell>
        </row>
        <row r="10">
          <cell r="F10">
            <v>22</v>
          </cell>
          <cell r="G10">
            <v>109</v>
          </cell>
          <cell r="H10">
            <v>1687.9999999999998</v>
          </cell>
          <cell r="I10">
            <v>5182.0000000000036</v>
          </cell>
          <cell r="J10">
            <v>2678.9999999999955</v>
          </cell>
          <cell r="K10">
            <v>1601.0000000000011</v>
          </cell>
          <cell r="L10">
            <v>871.00000000000057</v>
          </cell>
          <cell r="M10">
            <v>515.99999999999989</v>
          </cell>
          <cell r="N10">
            <v>275</v>
          </cell>
          <cell r="O10">
            <v>117.00000000000004</v>
          </cell>
          <cell r="P10">
            <v>59.000000000000007</v>
          </cell>
          <cell r="Q10">
            <v>15</v>
          </cell>
          <cell r="V10">
            <v>13174.000000000002</v>
          </cell>
          <cell r="AE10">
            <v>2</v>
          </cell>
          <cell r="AF10">
            <v>71</v>
          </cell>
          <cell r="AG10">
            <v>1612.0000000000002</v>
          </cell>
          <cell r="AH10">
            <v>5135.0000000000027</v>
          </cell>
          <cell r="AI10">
            <v>2631.0000000000023</v>
          </cell>
          <cell r="AJ10">
            <v>1517.0000000000002</v>
          </cell>
          <cell r="AK10">
            <v>861.99999999999955</v>
          </cell>
          <cell r="AL10">
            <v>432.99999999999989</v>
          </cell>
          <cell r="AM10">
            <v>259</v>
          </cell>
          <cell r="AN10">
            <v>109.00000000000006</v>
          </cell>
          <cell r="AO10">
            <v>42</v>
          </cell>
          <cell r="AP10">
            <v>21</v>
          </cell>
          <cell r="AU10">
            <v>12714.000000000005</v>
          </cell>
        </row>
        <row r="11">
          <cell r="F11">
            <v>10</v>
          </cell>
          <cell r="G11">
            <v>30.000000000000007</v>
          </cell>
          <cell r="H11">
            <v>117.99999999999994</v>
          </cell>
          <cell r="I11">
            <v>1645.0000000000011</v>
          </cell>
          <cell r="J11">
            <v>4824.0000000000027</v>
          </cell>
          <cell r="K11">
            <v>2647.9999999999973</v>
          </cell>
          <cell r="L11">
            <v>1478.999999999997</v>
          </cell>
          <cell r="M11">
            <v>930.99999999999966</v>
          </cell>
          <cell r="N11">
            <v>505.99999999999983</v>
          </cell>
          <cell r="O11">
            <v>235.00000000000009</v>
          </cell>
          <cell r="P11">
            <v>86.000000000000028</v>
          </cell>
          <cell r="Q11">
            <v>45.000000000000021</v>
          </cell>
          <cell r="V11">
            <v>12597.999999999996</v>
          </cell>
          <cell r="AE11">
            <v>0</v>
          </cell>
          <cell r="AF11">
            <v>15.000000000000004</v>
          </cell>
          <cell r="AG11">
            <v>84.000000000000014</v>
          </cell>
          <cell r="AH11">
            <v>1600.0000000000007</v>
          </cell>
          <cell r="AI11">
            <v>5004.0000000000064</v>
          </cell>
          <cell r="AJ11">
            <v>2611.0000000000041</v>
          </cell>
          <cell r="AK11">
            <v>1488.0000000000009</v>
          </cell>
          <cell r="AL11">
            <v>820.99999999999989</v>
          </cell>
          <cell r="AM11">
            <v>497</v>
          </cell>
          <cell r="AN11">
            <v>232.99999999999991</v>
          </cell>
          <cell r="AO11">
            <v>86.000000000000014</v>
          </cell>
          <cell r="AP11">
            <v>38.000000000000007</v>
          </cell>
          <cell r="AU11">
            <v>12500.000000000011</v>
          </cell>
        </row>
        <row r="12">
          <cell r="F12">
            <v>27</v>
          </cell>
          <cell r="G12">
            <v>23</v>
          </cell>
          <cell r="H12">
            <v>35</v>
          </cell>
          <cell r="I12">
            <v>123.00000000000001</v>
          </cell>
          <cell r="J12">
            <v>1432.9999999999973</v>
          </cell>
          <cell r="K12">
            <v>4698.0000000000036</v>
          </cell>
          <cell r="L12">
            <v>2443.9999999999973</v>
          </cell>
          <cell r="M12">
            <v>1510.9999999999995</v>
          </cell>
          <cell r="N12">
            <v>822.99999999999955</v>
          </cell>
          <cell r="O12">
            <v>409</v>
          </cell>
          <cell r="P12">
            <v>166.00000000000003</v>
          </cell>
          <cell r="Q12">
            <v>57.999999999999993</v>
          </cell>
          <cell r="V12">
            <v>11837.999999999998</v>
          </cell>
          <cell r="AE12">
            <v>0</v>
          </cell>
          <cell r="AF12">
            <v>0</v>
          </cell>
          <cell r="AG12">
            <v>25.000000000000004</v>
          </cell>
          <cell r="AH12">
            <v>96.000000000000043</v>
          </cell>
          <cell r="AI12">
            <v>1586.000000000002</v>
          </cell>
          <cell r="AJ12">
            <v>4714.9999999999945</v>
          </cell>
          <cell r="AK12">
            <v>2613.0000000000009</v>
          </cell>
          <cell r="AL12">
            <v>1485.0000000000016</v>
          </cell>
          <cell r="AM12">
            <v>920.00000000000045</v>
          </cell>
          <cell r="AN12">
            <v>456.00000000000045</v>
          </cell>
          <cell r="AO12">
            <v>182.99999999999994</v>
          </cell>
          <cell r="AP12">
            <v>61.000000000000021</v>
          </cell>
          <cell r="AU12">
            <v>12182.999999999998</v>
          </cell>
        </row>
        <row r="13">
          <cell r="F13">
            <v>6</v>
          </cell>
          <cell r="G13">
            <v>17</v>
          </cell>
          <cell r="H13">
            <v>7</v>
          </cell>
          <cell r="I13">
            <v>19</v>
          </cell>
          <cell r="J13">
            <v>69.000000000000028</v>
          </cell>
          <cell r="K13">
            <v>1128.9999999999998</v>
          </cell>
          <cell r="L13">
            <v>4288.9999999999991</v>
          </cell>
          <cell r="M13">
            <v>2620.0000000000023</v>
          </cell>
          <cell r="N13">
            <v>1673.9999999999991</v>
          </cell>
          <cell r="O13">
            <v>1008.0000000000009</v>
          </cell>
          <cell r="P13">
            <v>483.00000000000011</v>
          </cell>
          <cell r="Q13">
            <v>208.99999999999997</v>
          </cell>
          <cell r="V13">
            <v>11777</v>
          </cell>
          <cell r="AE13">
            <v>0</v>
          </cell>
          <cell r="AF13">
            <v>0</v>
          </cell>
          <cell r="AG13">
            <v>0</v>
          </cell>
          <cell r="AH13">
            <v>16.000000000000007</v>
          </cell>
          <cell r="AI13">
            <v>97.999999999999972</v>
          </cell>
          <cell r="AJ13">
            <v>1374.9999999999991</v>
          </cell>
          <cell r="AK13">
            <v>4610.9999999999955</v>
          </cell>
          <cell r="AL13">
            <v>2551</v>
          </cell>
          <cell r="AM13">
            <v>1685.0000000000009</v>
          </cell>
          <cell r="AN13">
            <v>903.00000000000034</v>
          </cell>
          <cell r="AO13">
            <v>442.00000000000023</v>
          </cell>
          <cell r="AP13">
            <v>182</v>
          </cell>
          <cell r="AU13">
            <v>11996.999999999996</v>
          </cell>
        </row>
        <row r="14">
          <cell r="F14">
            <v>3</v>
          </cell>
          <cell r="G14">
            <v>10</v>
          </cell>
          <cell r="H14">
            <v>8</v>
          </cell>
          <cell r="I14">
            <v>1</v>
          </cell>
          <cell r="J14">
            <v>17</v>
          </cell>
          <cell r="K14">
            <v>57.999999999999993</v>
          </cell>
          <cell r="L14">
            <v>1081.9999999999993</v>
          </cell>
          <cell r="M14">
            <v>3861.9999999999968</v>
          </cell>
          <cell r="N14">
            <v>2170.0000000000014</v>
          </cell>
          <cell r="O14">
            <v>1302.9999999999991</v>
          </cell>
          <cell r="P14">
            <v>711.99999999999966</v>
          </cell>
          <cell r="Q14">
            <v>369</v>
          </cell>
          <cell r="V14">
            <v>9851.9999999999964</v>
          </cell>
          <cell r="AE14">
            <v>0</v>
          </cell>
          <cell r="AF14">
            <v>0</v>
          </cell>
          <cell r="AG14">
            <v>0</v>
          </cell>
          <cell r="AH14">
            <v>0</v>
          </cell>
          <cell r="AI14">
            <v>12</v>
          </cell>
          <cell r="AJ14">
            <v>55.000000000000007</v>
          </cell>
          <cell r="AK14">
            <v>1038.9999999999998</v>
          </cell>
          <cell r="AL14">
            <v>3975.9999999999991</v>
          </cell>
          <cell r="AM14">
            <v>2312.9999999999982</v>
          </cell>
          <cell r="AN14">
            <v>1377.9999999999995</v>
          </cell>
          <cell r="AO14">
            <v>788.99999999999943</v>
          </cell>
          <cell r="AP14">
            <v>345</v>
          </cell>
          <cell r="AU14">
            <v>10153.999999999996</v>
          </cell>
        </row>
        <row r="15">
          <cell r="F15">
            <v>6</v>
          </cell>
          <cell r="G15">
            <v>12</v>
          </cell>
          <cell r="H15">
            <v>5</v>
          </cell>
          <cell r="I15">
            <v>3</v>
          </cell>
          <cell r="J15">
            <v>4</v>
          </cell>
          <cell r="K15">
            <v>9</v>
          </cell>
          <cell r="L15">
            <v>48.999999999999986</v>
          </cell>
          <cell r="M15">
            <v>986.00000000000045</v>
          </cell>
          <cell r="N15">
            <v>3269.0000000000009</v>
          </cell>
          <cell r="O15">
            <v>1962.9999999999995</v>
          </cell>
          <cell r="P15">
            <v>1165.9999999999998</v>
          </cell>
          <cell r="Q15">
            <v>583.00000000000034</v>
          </cell>
          <cell r="V15">
            <v>8468.0000000000018</v>
          </cell>
          <cell r="AE15">
            <v>0</v>
          </cell>
          <cell r="AF15">
            <v>0</v>
          </cell>
          <cell r="AG15">
            <v>0</v>
          </cell>
          <cell r="AH15">
            <v>0</v>
          </cell>
          <cell r="AI15">
            <v>0</v>
          </cell>
          <cell r="AJ15">
            <v>8</v>
          </cell>
          <cell r="AK15">
            <v>56.000000000000007</v>
          </cell>
          <cell r="AL15">
            <v>997.00000000000023</v>
          </cell>
          <cell r="AM15">
            <v>3684.9999999999977</v>
          </cell>
          <cell r="AN15">
            <v>2080.9999999999991</v>
          </cell>
          <cell r="AO15">
            <v>1189</v>
          </cell>
          <cell r="AP15">
            <v>597.00000000000023</v>
          </cell>
          <cell r="AU15">
            <v>9062.9999999999982</v>
          </cell>
        </row>
        <row r="16">
          <cell r="F16">
            <v>4</v>
          </cell>
          <cell r="G16">
            <v>8</v>
          </cell>
          <cell r="H16">
            <v>3</v>
          </cell>
          <cell r="I16">
            <v>0</v>
          </cell>
          <cell r="J16">
            <v>3</v>
          </cell>
          <cell r="K16">
            <v>4</v>
          </cell>
          <cell r="L16">
            <v>5</v>
          </cell>
          <cell r="M16">
            <v>57.999999999999986</v>
          </cell>
          <cell r="N16">
            <v>854.00000000000023</v>
          </cell>
          <cell r="O16">
            <v>2928</v>
          </cell>
          <cell r="P16">
            <v>1670.0000000000002</v>
          </cell>
          <cell r="Q16">
            <v>933.00000000000023</v>
          </cell>
          <cell r="V16">
            <v>7232</v>
          </cell>
          <cell r="AE16">
            <v>0</v>
          </cell>
          <cell r="AF16">
            <v>0</v>
          </cell>
          <cell r="AG16">
            <v>0</v>
          </cell>
          <cell r="AH16">
            <v>0</v>
          </cell>
          <cell r="AI16">
            <v>0</v>
          </cell>
          <cell r="AJ16">
            <v>0</v>
          </cell>
          <cell r="AK16">
            <v>9</v>
          </cell>
          <cell r="AL16">
            <v>52</v>
          </cell>
          <cell r="AM16">
            <v>922.99999999999977</v>
          </cell>
          <cell r="AN16">
            <v>3071.0000000000005</v>
          </cell>
          <cell r="AO16">
            <v>1814.999999999998</v>
          </cell>
          <cell r="AP16">
            <v>1034.0000000000002</v>
          </cell>
          <cell r="AU16">
            <v>7688.9999999999982</v>
          </cell>
        </row>
        <row r="17">
          <cell r="F17">
            <v>1</v>
          </cell>
          <cell r="G17">
            <v>3</v>
          </cell>
          <cell r="H17">
            <v>1</v>
          </cell>
          <cell r="I17">
            <v>0</v>
          </cell>
          <cell r="J17">
            <v>2</v>
          </cell>
          <cell r="K17">
            <v>2</v>
          </cell>
          <cell r="L17">
            <v>1</v>
          </cell>
          <cell r="M17">
            <v>2</v>
          </cell>
          <cell r="N17">
            <v>29.000000000000014</v>
          </cell>
          <cell r="O17">
            <v>640.00000000000011</v>
          </cell>
          <cell r="P17">
            <v>2477.9999999999991</v>
          </cell>
          <cell r="Q17">
            <v>1598.0000000000007</v>
          </cell>
          <cell r="V17">
            <v>6322</v>
          </cell>
          <cell r="AE17">
            <v>0</v>
          </cell>
          <cell r="AF17">
            <v>0</v>
          </cell>
          <cell r="AG17">
            <v>0</v>
          </cell>
          <cell r="AH17">
            <v>0</v>
          </cell>
          <cell r="AI17">
            <v>0</v>
          </cell>
          <cell r="AJ17">
            <v>0</v>
          </cell>
          <cell r="AK17">
            <v>0</v>
          </cell>
          <cell r="AL17">
            <v>1</v>
          </cell>
          <cell r="AM17">
            <v>47.000000000000007</v>
          </cell>
          <cell r="AN17">
            <v>787.00000000000011</v>
          </cell>
          <cell r="AO17">
            <v>2715.9999999999995</v>
          </cell>
          <cell r="AP17">
            <v>1498.0000000000007</v>
          </cell>
          <cell r="AU17">
            <v>6565</v>
          </cell>
        </row>
        <row r="18">
          <cell r="F18">
            <v>0</v>
          </cell>
          <cell r="G18">
            <v>11</v>
          </cell>
          <cell r="H18">
            <v>5</v>
          </cell>
          <cell r="I18">
            <v>0</v>
          </cell>
          <cell r="J18">
            <v>0</v>
          </cell>
          <cell r="K18">
            <v>0</v>
          </cell>
          <cell r="L18">
            <v>0</v>
          </cell>
          <cell r="M18">
            <v>0</v>
          </cell>
          <cell r="N18">
            <v>1</v>
          </cell>
          <cell r="O18">
            <v>38.999999999999993</v>
          </cell>
          <cell r="P18">
            <v>675.99999999999977</v>
          </cell>
          <cell r="Q18">
            <v>2136.0000000000009</v>
          </cell>
          <cell r="V18">
            <v>5257.0000000000018</v>
          </cell>
          <cell r="AE18">
            <v>0</v>
          </cell>
          <cell r="AF18">
            <v>0</v>
          </cell>
          <cell r="AG18">
            <v>0</v>
          </cell>
          <cell r="AH18">
            <v>0</v>
          </cell>
          <cell r="AI18">
            <v>0</v>
          </cell>
          <cell r="AJ18">
            <v>0</v>
          </cell>
          <cell r="AK18">
            <v>0</v>
          </cell>
          <cell r="AL18">
            <v>0</v>
          </cell>
          <cell r="AM18">
            <v>0</v>
          </cell>
          <cell r="AN18">
            <v>27.000000000000011</v>
          </cell>
          <cell r="AO18">
            <v>590.99999999999977</v>
          </cell>
          <cell r="AP18">
            <v>2317.0000000000005</v>
          </cell>
          <cell r="AU18">
            <v>5477</v>
          </cell>
        </row>
        <row r="19">
          <cell r="F19">
            <v>0</v>
          </cell>
          <cell r="G19">
            <v>0</v>
          </cell>
          <cell r="H19">
            <v>0</v>
          </cell>
          <cell r="I19">
            <v>0</v>
          </cell>
          <cell r="J19">
            <v>0</v>
          </cell>
          <cell r="K19">
            <v>0</v>
          </cell>
          <cell r="L19">
            <v>0</v>
          </cell>
          <cell r="M19">
            <v>0</v>
          </cell>
          <cell r="N19">
            <v>0</v>
          </cell>
          <cell r="O19">
            <v>0</v>
          </cell>
          <cell r="P19">
            <v>0</v>
          </cell>
          <cell r="Q19">
            <v>19</v>
          </cell>
          <cell r="V19">
            <v>147</v>
          </cell>
          <cell r="AE19">
            <v>0</v>
          </cell>
          <cell r="AF19">
            <v>0</v>
          </cell>
          <cell r="AG19">
            <v>0</v>
          </cell>
          <cell r="AH19">
            <v>0</v>
          </cell>
          <cell r="AI19">
            <v>0</v>
          </cell>
          <cell r="AJ19">
            <v>0</v>
          </cell>
          <cell r="AK19">
            <v>0</v>
          </cell>
          <cell r="AL19">
            <v>0</v>
          </cell>
          <cell r="AM19">
            <v>0</v>
          </cell>
          <cell r="AN19">
            <v>0</v>
          </cell>
          <cell r="AO19">
            <v>1</v>
          </cell>
          <cell r="AP19">
            <v>17</v>
          </cell>
          <cell r="AU19">
            <v>179</v>
          </cell>
        </row>
        <row r="20">
          <cell r="F20">
            <v>0</v>
          </cell>
          <cell r="G20">
            <v>0</v>
          </cell>
          <cell r="H20">
            <v>0</v>
          </cell>
          <cell r="I20">
            <v>0</v>
          </cell>
          <cell r="J20">
            <v>0</v>
          </cell>
          <cell r="K20">
            <v>0</v>
          </cell>
          <cell r="L20">
            <v>0</v>
          </cell>
          <cell r="M20">
            <v>0</v>
          </cell>
          <cell r="N20">
            <v>0</v>
          </cell>
          <cell r="O20">
            <v>0</v>
          </cell>
          <cell r="P20">
            <v>0</v>
          </cell>
          <cell r="Q20">
            <v>2</v>
          </cell>
          <cell r="V20">
            <v>152</v>
          </cell>
          <cell r="AE20">
            <v>0</v>
          </cell>
          <cell r="AF20">
            <v>0</v>
          </cell>
          <cell r="AG20">
            <v>0</v>
          </cell>
          <cell r="AH20">
            <v>0</v>
          </cell>
          <cell r="AI20">
            <v>0</v>
          </cell>
          <cell r="AJ20">
            <v>0</v>
          </cell>
          <cell r="AK20">
            <v>0</v>
          </cell>
          <cell r="AL20">
            <v>0</v>
          </cell>
          <cell r="AM20">
            <v>0</v>
          </cell>
          <cell r="AN20">
            <v>0</v>
          </cell>
          <cell r="AO20">
            <v>0</v>
          </cell>
          <cell r="AP20">
            <v>1</v>
          </cell>
          <cell r="AU20">
            <v>90</v>
          </cell>
        </row>
        <row r="21">
          <cell r="F21">
            <v>1</v>
          </cell>
          <cell r="G21">
            <v>1</v>
          </cell>
          <cell r="H21">
            <v>2</v>
          </cell>
          <cell r="I21">
            <v>3</v>
          </cell>
          <cell r="J21">
            <v>5</v>
          </cell>
          <cell r="K21">
            <v>5</v>
          </cell>
          <cell r="L21">
            <v>6.9999999999999991</v>
          </cell>
          <cell r="M21">
            <v>9</v>
          </cell>
          <cell r="N21">
            <v>21</v>
          </cell>
          <cell r="O21">
            <v>41</v>
          </cell>
          <cell r="P21">
            <v>47</v>
          </cell>
          <cell r="Q21">
            <v>49.999999999999993</v>
          </cell>
          <cell r="V21">
            <v>1364.0000000000002</v>
          </cell>
          <cell r="AE21">
            <v>0</v>
          </cell>
          <cell r="AF21">
            <v>0</v>
          </cell>
          <cell r="AG21">
            <v>0</v>
          </cell>
          <cell r="AH21">
            <v>0</v>
          </cell>
          <cell r="AI21">
            <v>2</v>
          </cell>
          <cell r="AJ21">
            <v>4</v>
          </cell>
          <cell r="AK21">
            <v>5</v>
          </cell>
          <cell r="AL21">
            <v>11</v>
          </cell>
          <cell r="AM21">
            <v>42.000000000000007</v>
          </cell>
          <cell r="AN21">
            <v>71.999999999999986</v>
          </cell>
          <cell r="AO21">
            <v>89.999999999999986</v>
          </cell>
          <cell r="AP21">
            <v>69</v>
          </cell>
          <cell r="AU21">
            <v>1917.9999999999995</v>
          </cell>
        </row>
        <row r="22">
          <cell r="F22">
            <v>1</v>
          </cell>
          <cell r="G22">
            <v>1</v>
          </cell>
          <cell r="H22">
            <v>2</v>
          </cell>
          <cell r="I22">
            <v>1</v>
          </cell>
          <cell r="J22">
            <v>3</v>
          </cell>
          <cell r="K22">
            <v>2</v>
          </cell>
          <cell r="L22">
            <v>1</v>
          </cell>
          <cell r="M22">
            <v>13</v>
          </cell>
          <cell r="N22">
            <v>23.000000000000004</v>
          </cell>
          <cell r="O22">
            <v>58.999999999999993</v>
          </cell>
          <cell r="P22">
            <v>71</v>
          </cell>
          <cell r="Q22">
            <v>69.000000000000014</v>
          </cell>
          <cell r="V22">
            <v>947.00000000000057</v>
          </cell>
          <cell r="AE22">
            <v>0</v>
          </cell>
          <cell r="AF22">
            <v>0</v>
          </cell>
          <cell r="AG22">
            <v>0</v>
          </cell>
          <cell r="AH22">
            <v>0</v>
          </cell>
          <cell r="AI22">
            <v>0</v>
          </cell>
          <cell r="AJ22">
            <v>0</v>
          </cell>
          <cell r="AK22">
            <v>1</v>
          </cell>
          <cell r="AL22">
            <v>10</v>
          </cell>
          <cell r="AM22">
            <v>35</v>
          </cell>
          <cell r="AN22">
            <v>50.000000000000014</v>
          </cell>
          <cell r="AO22">
            <v>90.999999999999986</v>
          </cell>
          <cell r="AP22">
            <v>95.000000000000014</v>
          </cell>
          <cell r="AU22">
            <v>1278.0000000000007</v>
          </cell>
        </row>
        <row r="23">
          <cell r="F23">
            <v>0</v>
          </cell>
          <cell r="G23">
            <v>0</v>
          </cell>
          <cell r="H23">
            <v>2</v>
          </cell>
          <cell r="I23">
            <v>0</v>
          </cell>
          <cell r="J23">
            <v>1</v>
          </cell>
          <cell r="K23">
            <v>3</v>
          </cell>
          <cell r="L23">
            <v>3</v>
          </cell>
          <cell r="M23">
            <v>18</v>
          </cell>
          <cell r="N23">
            <v>44</v>
          </cell>
          <cell r="O23">
            <v>119.00000000000006</v>
          </cell>
          <cell r="P23">
            <v>216</v>
          </cell>
          <cell r="Q23">
            <v>204.99999999999994</v>
          </cell>
          <cell r="V23">
            <v>1605.9999999999998</v>
          </cell>
          <cell r="AE23">
            <v>0</v>
          </cell>
          <cell r="AF23">
            <v>0</v>
          </cell>
          <cell r="AG23">
            <v>0</v>
          </cell>
          <cell r="AH23">
            <v>0</v>
          </cell>
          <cell r="AI23">
            <v>0</v>
          </cell>
          <cell r="AJ23">
            <v>0</v>
          </cell>
          <cell r="AK23">
            <v>11</v>
          </cell>
          <cell r="AL23">
            <v>24</v>
          </cell>
          <cell r="AM23">
            <v>58</v>
          </cell>
          <cell r="AN23">
            <v>149.00000000000006</v>
          </cell>
          <cell r="AO23">
            <v>291</v>
          </cell>
          <cell r="AP23">
            <v>295.99999999999989</v>
          </cell>
          <cell r="AU23">
            <v>2913.9999999999991</v>
          </cell>
        </row>
        <row r="24">
          <cell r="F24">
            <v>0</v>
          </cell>
          <cell r="G24">
            <v>1</v>
          </cell>
          <cell r="H24">
            <v>0</v>
          </cell>
          <cell r="I24">
            <v>0</v>
          </cell>
          <cell r="J24">
            <v>1</v>
          </cell>
          <cell r="K24">
            <v>0</v>
          </cell>
          <cell r="L24">
            <v>1</v>
          </cell>
          <cell r="M24">
            <v>4</v>
          </cell>
          <cell r="N24">
            <v>9</v>
          </cell>
          <cell r="O24">
            <v>46</v>
          </cell>
          <cell r="P24">
            <v>118</v>
          </cell>
          <cell r="Q24">
            <v>221.99999999999994</v>
          </cell>
          <cell r="V24">
            <v>1628.9999999999993</v>
          </cell>
          <cell r="AE24">
            <v>0</v>
          </cell>
          <cell r="AF24">
            <v>0</v>
          </cell>
          <cell r="AG24">
            <v>0</v>
          </cell>
          <cell r="AH24">
            <v>0</v>
          </cell>
          <cell r="AI24">
            <v>0</v>
          </cell>
          <cell r="AJ24">
            <v>0</v>
          </cell>
          <cell r="AK24">
            <v>0</v>
          </cell>
          <cell r="AL24">
            <v>4</v>
          </cell>
          <cell r="AM24">
            <v>11</v>
          </cell>
          <cell r="AN24">
            <v>61.000000000000007</v>
          </cell>
          <cell r="AO24">
            <v>172.00000000000003</v>
          </cell>
          <cell r="AP24">
            <v>246.00000000000003</v>
          </cell>
          <cell r="AU24">
            <v>1900.0000000000005</v>
          </cell>
        </row>
        <row r="25">
          <cell r="F25">
            <v>0</v>
          </cell>
          <cell r="G25">
            <v>0</v>
          </cell>
          <cell r="H25">
            <v>1</v>
          </cell>
          <cell r="I25">
            <v>0</v>
          </cell>
          <cell r="J25">
            <v>0</v>
          </cell>
          <cell r="K25">
            <v>1</v>
          </cell>
          <cell r="L25">
            <v>0</v>
          </cell>
          <cell r="M25">
            <v>1</v>
          </cell>
          <cell r="N25">
            <v>8</v>
          </cell>
          <cell r="O25">
            <v>11</v>
          </cell>
          <cell r="P25">
            <v>59.999999999999986</v>
          </cell>
          <cell r="Q25">
            <v>111.00000000000001</v>
          </cell>
          <cell r="V25">
            <v>1178.0000000000005</v>
          </cell>
          <cell r="AE25">
            <v>0</v>
          </cell>
          <cell r="AF25">
            <v>0</v>
          </cell>
          <cell r="AG25">
            <v>0</v>
          </cell>
          <cell r="AH25">
            <v>0</v>
          </cell>
          <cell r="AI25">
            <v>0</v>
          </cell>
          <cell r="AJ25">
            <v>0</v>
          </cell>
          <cell r="AK25">
            <v>0</v>
          </cell>
          <cell r="AL25">
            <v>0</v>
          </cell>
          <cell r="AM25">
            <v>3</v>
          </cell>
          <cell r="AN25">
            <v>12</v>
          </cell>
          <cell r="AO25">
            <v>41</v>
          </cell>
          <cell r="AP25">
            <v>132.99999999999994</v>
          </cell>
          <cell r="AU25">
            <v>1597.0000000000002</v>
          </cell>
        </row>
        <row r="26">
          <cell r="F26">
            <v>0</v>
          </cell>
          <cell r="G26">
            <v>0</v>
          </cell>
          <cell r="H26">
            <v>1</v>
          </cell>
          <cell r="I26">
            <v>0</v>
          </cell>
          <cell r="J26">
            <v>0</v>
          </cell>
          <cell r="K26">
            <v>0</v>
          </cell>
          <cell r="L26">
            <v>1</v>
          </cell>
          <cell r="M26">
            <v>0</v>
          </cell>
          <cell r="N26">
            <v>0</v>
          </cell>
          <cell r="O26">
            <v>2</v>
          </cell>
          <cell r="P26">
            <v>12</v>
          </cell>
          <cell r="Q26">
            <v>20</v>
          </cell>
          <cell r="V26">
            <v>438</v>
          </cell>
          <cell r="AE26">
            <v>0</v>
          </cell>
          <cell r="AF26">
            <v>0</v>
          </cell>
          <cell r="AG26">
            <v>0</v>
          </cell>
          <cell r="AH26">
            <v>0</v>
          </cell>
          <cell r="AI26">
            <v>0</v>
          </cell>
          <cell r="AJ26">
            <v>0</v>
          </cell>
          <cell r="AK26">
            <v>0</v>
          </cell>
          <cell r="AL26">
            <v>0</v>
          </cell>
          <cell r="AM26">
            <v>0</v>
          </cell>
          <cell r="AN26">
            <v>4</v>
          </cell>
          <cell r="AO26">
            <v>7</v>
          </cell>
          <cell r="AP26">
            <v>24.000000000000004</v>
          </cell>
          <cell r="AU26">
            <v>507.00000000000017</v>
          </cell>
        </row>
        <row r="27">
          <cell r="F27">
            <v>8</v>
          </cell>
          <cell r="G27">
            <v>13</v>
          </cell>
          <cell r="H27">
            <v>21.000000000000004</v>
          </cell>
          <cell r="I27">
            <v>31</v>
          </cell>
          <cell r="J27">
            <v>23.999999999999996</v>
          </cell>
          <cell r="K27">
            <v>31.999999999999996</v>
          </cell>
          <cell r="L27">
            <v>35</v>
          </cell>
          <cell r="M27">
            <v>28.999999999999996</v>
          </cell>
          <cell r="N27">
            <v>27.999999999999996</v>
          </cell>
          <cell r="O27">
            <v>35</v>
          </cell>
          <cell r="P27">
            <v>29</v>
          </cell>
          <cell r="Q27">
            <v>31</v>
          </cell>
          <cell r="V27">
            <v>430</v>
          </cell>
          <cell r="AE27">
            <v>15.000000000000004</v>
          </cell>
          <cell r="AF27">
            <v>11</v>
          </cell>
          <cell r="AG27">
            <v>15.999999999999998</v>
          </cell>
          <cell r="AH27">
            <v>23</v>
          </cell>
          <cell r="AI27">
            <v>22.999999999999996</v>
          </cell>
          <cell r="AJ27">
            <v>23</v>
          </cell>
          <cell r="AK27">
            <v>24</v>
          </cell>
          <cell r="AL27">
            <v>36</v>
          </cell>
          <cell r="AM27">
            <v>30.999999999999993</v>
          </cell>
          <cell r="AN27">
            <v>36</v>
          </cell>
          <cell r="AO27">
            <v>46.999999999999993</v>
          </cell>
          <cell r="AP27">
            <v>33.999999999999993</v>
          </cell>
          <cell r="AU27">
            <v>492</v>
          </cell>
        </row>
        <row r="28">
          <cell r="F28">
            <v>0</v>
          </cell>
          <cell r="G28">
            <v>0</v>
          </cell>
          <cell r="H28">
            <v>1</v>
          </cell>
          <cell r="I28">
            <v>2</v>
          </cell>
          <cell r="J28">
            <v>5</v>
          </cell>
          <cell r="K28">
            <v>7</v>
          </cell>
          <cell r="L28">
            <v>17</v>
          </cell>
          <cell r="M28">
            <v>29.999999999999996</v>
          </cell>
          <cell r="N28">
            <v>32</v>
          </cell>
          <cell r="O28">
            <v>22</v>
          </cell>
          <cell r="P28">
            <v>47</v>
          </cell>
          <cell r="Q28">
            <v>29</v>
          </cell>
          <cell r="V28">
            <v>440</v>
          </cell>
          <cell r="AE28">
            <v>0</v>
          </cell>
          <cell r="AF28">
            <v>0</v>
          </cell>
          <cell r="AG28">
            <v>0</v>
          </cell>
          <cell r="AH28">
            <v>0</v>
          </cell>
          <cell r="AI28">
            <v>12</v>
          </cell>
          <cell r="AJ28">
            <v>28.000000000000004</v>
          </cell>
          <cell r="AK28">
            <v>69</v>
          </cell>
          <cell r="AL28">
            <v>80</v>
          </cell>
          <cell r="AM28">
            <v>68.999999999999986</v>
          </cell>
          <cell r="AN28">
            <v>52</v>
          </cell>
          <cell r="AO28">
            <v>27</v>
          </cell>
          <cell r="AP28">
            <v>10</v>
          </cell>
          <cell r="AU28">
            <v>348</v>
          </cell>
        </row>
        <row r="45">
          <cell r="F45">
            <v>6993.9999999999982</v>
          </cell>
          <cell r="G45">
            <v>1005.0000000000003</v>
          </cell>
          <cell r="H45">
            <v>167.00000000000006</v>
          </cell>
          <cell r="I45">
            <v>67.000000000000014</v>
          </cell>
          <cell r="J45">
            <v>38.000000000000007</v>
          </cell>
          <cell r="K45">
            <v>32.000000000000014</v>
          </cell>
          <cell r="L45">
            <v>27.000000000000004</v>
          </cell>
          <cell r="M45">
            <v>11</v>
          </cell>
          <cell r="N45">
            <v>12.000000000000002</v>
          </cell>
          <cell r="O45">
            <v>1</v>
          </cell>
          <cell r="P45">
            <v>0</v>
          </cell>
          <cell r="Q45">
            <v>1</v>
          </cell>
          <cell r="V45">
            <v>8863.9999999999982</v>
          </cell>
          <cell r="AE45">
            <v>7124.0000000000018</v>
          </cell>
          <cell r="AF45">
            <v>984.00000000000091</v>
          </cell>
          <cell r="AG45">
            <v>141</v>
          </cell>
          <cell r="AH45">
            <v>61</v>
          </cell>
          <cell r="AI45">
            <v>32</v>
          </cell>
          <cell r="AJ45">
            <v>35.000000000000007</v>
          </cell>
          <cell r="AK45">
            <v>19.000000000000004</v>
          </cell>
          <cell r="AL45">
            <v>15.000000000000002</v>
          </cell>
          <cell r="AM45">
            <v>12</v>
          </cell>
          <cell r="AN45">
            <v>7</v>
          </cell>
          <cell r="AO45">
            <v>2</v>
          </cell>
          <cell r="AP45">
            <v>3</v>
          </cell>
          <cell r="AU45">
            <v>8966.0000000000036</v>
          </cell>
        </row>
        <row r="46">
          <cell r="F46">
            <v>1159.9999999999995</v>
          </cell>
          <cell r="G46">
            <v>8160.0000000000091</v>
          </cell>
          <cell r="H46">
            <v>2938.9999999999977</v>
          </cell>
          <cell r="I46">
            <v>1105.9999999999995</v>
          </cell>
          <cell r="J46">
            <v>523.00000000000023</v>
          </cell>
          <cell r="K46">
            <v>318.00000000000006</v>
          </cell>
          <cell r="L46">
            <v>194.00000000000017</v>
          </cell>
          <cell r="M46">
            <v>93.000000000000014</v>
          </cell>
          <cell r="N46">
            <v>65.999999999999986</v>
          </cell>
          <cell r="O46">
            <v>30.000000000000011</v>
          </cell>
          <cell r="P46">
            <v>21.000000000000007</v>
          </cell>
          <cell r="Q46">
            <v>9</v>
          </cell>
          <cell r="V46">
            <v>14688.000000000007</v>
          </cell>
          <cell r="AE46">
            <v>781.99999999999955</v>
          </cell>
          <cell r="AF46">
            <v>7429.0000000000082</v>
          </cell>
          <cell r="AG46">
            <v>2808.9999999999986</v>
          </cell>
          <cell r="AH46">
            <v>1083.9999999999998</v>
          </cell>
          <cell r="AI46">
            <v>448.00000000000017</v>
          </cell>
          <cell r="AJ46">
            <v>229.00000000000006</v>
          </cell>
          <cell r="AK46">
            <v>143.00000000000006</v>
          </cell>
          <cell r="AL46">
            <v>80.000000000000014</v>
          </cell>
          <cell r="AM46">
            <v>42.000000000000014</v>
          </cell>
          <cell r="AN46">
            <v>29</v>
          </cell>
          <cell r="AO46">
            <v>17.000000000000007</v>
          </cell>
          <cell r="AP46">
            <v>10</v>
          </cell>
          <cell r="AU46">
            <v>13168.000000000005</v>
          </cell>
        </row>
        <row r="47">
          <cell r="F47">
            <v>21</v>
          </cell>
          <cell r="G47">
            <v>1201.0000000000009</v>
          </cell>
          <cell r="H47">
            <v>6245.0000000000036</v>
          </cell>
          <cell r="I47">
            <v>2659.9999999999959</v>
          </cell>
          <cell r="J47">
            <v>1342.9999999999991</v>
          </cell>
          <cell r="K47">
            <v>707.00000000000023</v>
          </cell>
          <cell r="L47">
            <v>408</v>
          </cell>
          <cell r="M47">
            <v>198</v>
          </cell>
          <cell r="N47">
            <v>108.00000000000001</v>
          </cell>
          <cell r="O47">
            <v>65.999999999999986</v>
          </cell>
          <cell r="P47">
            <v>32</v>
          </cell>
          <cell r="Q47">
            <v>19</v>
          </cell>
          <cell r="V47">
            <v>13035</v>
          </cell>
          <cell r="AE47">
            <v>31.000000000000011</v>
          </cell>
          <cell r="AF47">
            <v>943.99999999999955</v>
          </cell>
          <cell r="AG47">
            <v>6244.0000000000055</v>
          </cell>
          <cell r="AH47">
            <v>2553.9999999999991</v>
          </cell>
          <cell r="AI47">
            <v>1110.0000000000027</v>
          </cell>
          <cell r="AJ47">
            <v>568</v>
          </cell>
          <cell r="AK47">
            <v>326.00000000000006</v>
          </cell>
          <cell r="AL47">
            <v>185</v>
          </cell>
          <cell r="AM47">
            <v>93.000000000000057</v>
          </cell>
          <cell r="AN47">
            <v>44.999999999999993</v>
          </cell>
          <cell r="AO47">
            <v>21</v>
          </cell>
          <cell r="AP47">
            <v>15</v>
          </cell>
          <cell r="AU47">
            <v>12157.000000000007</v>
          </cell>
        </row>
        <row r="48">
          <cell r="F48">
            <v>8</v>
          </cell>
          <cell r="G48">
            <v>33.000000000000007</v>
          </cell>
          <cell r="H48">
            <v>1482.9999999999984</v>
          </cell>
          <cell r="I48">
            <v>5139.9999999999945</v>
          </cell>
          <cell r="J48">
            <v>2544.0000000000045</v>
          </cell>
          <cell r="K48">
            <v>1388.9999999999984</v>
          </cell>
          <cell r="L48">
            <v>752.00000000000102</v>
          </cell>
          <cell r="M48">
            <v>425.00000000000028</v>
          </cell>
          <cell r="N48">
            <v>217.00000000000011</v>
          </cell>
          <cell r="O48">
            <v>130.99999999999997</v>
          </cell>
          <cell r="P48">
            <v>59.999999999999979</v>
          </cell>
          <cell r="Q48">
            <v>18</v>
          </cell>
          <cell r="V48">
            <v>12221.999999999996</v>
          </cell>
          <cell r="AE48">
            <v>0</v>
          </cell>
          <cell r="AF48">
            <v>30</v>
          </cell>
          <cell r="AG48">
            <v>1089.0000000000005</v>
          </cell>
          <cell r="AH48">
            <v>5247.0000000000009</v>
          </cell>
          <cell r="AI48">
            <v>2351.0000000000005</v>
          </cell>
          <cell r="AJ48">
            <v>1283.0000000000007</v>
          </cell>
          <cell r="AK48">
            <v>680</v>
          </cell>
          <cell r="AL48">
            <v>400.00000000000034</v>
          </cell>
          <cell r="AM48">
            <v>183.99999999999989</v>
          </cell>
          <cell r="AN48">
            <v>81</v>
          </cell>
          <cell r="AO48">
            <v>42</v>
          </cell>
          <cell r="AP48">
            <v>27.000000000000011</v>
          </cell>
          <cell r="AU48">
            <v>11447.000000000002</v>
          </cell>
        </row>
        <row r="49">
          <cell r="F49">
            <v>1</v>
          </cell>
          <cell r="G49">
            <v>2</v>
          </cell>
          <cell r="H49">
            <v>52.999999999999986</v>
          </cell>
          <cell r="I49">
            <v>1509.9999999999991</v>
          </cell>
          <cell r="J49">
            <v>4704.9999999999927</v>
          </cell>
          <cell r="K49">
            <v>2481.9999999999982</v>
          </cell>
          <cell r="L49">
            <v>1483.000000000002</v>
          </cell>
          <cell r="M49">
            <v>779.99999999999989</v>
          </cell>
          <cell r="N49">
            <v>394.99999999999994</v>
          </cell>
          <cell r="O49">
            <v>214.99999999999997</v>
          </cell>
          <cell r="P49">
            <v>75.999999999999957</v>
          </cell>
          <cell r="Q49">
            <v>42.000000000000021</v>
          </cell>
          <cell r="V49">
            <v>11770.999999999991</v>
          </cell>
          <cell r="AE49">
            <v>1</v>
          </cell>
          <cell r="AF49">
            <v>6</v>
          </cell>
          <cell r="AG49">
            <v>28.000000000000004</v>
          </cell>
          <cell r="AH49">
            <v>1290.0000000000011</v>
          </cell>
          <cell r="AI49">
            <v>4565.0000000000045</v>
          </cell>
          <cell r="AJ49">
            <v>2259.0000000000036</v>
          </cell>
          <cell r="AK49">
            <v>1309</v>
          </cell>
          <cell r="AL49">
            <v>685.00000000000011</v>
          </cell>
          <cell r="AM49">
            <v>385.99999999999994</v>
          </cell>
          <cell r="AN49">
            <v>141.00000000000009</v>
          </cell>
          <cell r="AO49">
            <v>77</v>
          </cell>
          <cell r="AP49">
            <v>43</v>
          </cell>
          <cell r="AU49">
            <v>10827.000000000009</v>
          </cell>
        </row>
        <row r="50">
          <cell r="F50">
            <v>0</v>
          </cell>
          <cell r="G50">
            <v>0</v>
          </cell>
          <cell r="H50">
            <v>19</v>
          </cell>
          <cell r="I50">
            <v>93.000000000000014</v>
          </cell>
          <cell r="J50">
            <v>1477.0000000000005</v>
          </cell>
          <cell r="K50">
            <v>4721.9999999999964</v>
          </cell>
          <cell r="L50">
            <v>2525.9999999999995</v>
          </cell>
          <cell r="M50">
            <v>1479</v>
          </cell>
          <cell r="N50">
            <v>771</v>
          </cell>
          <cell r="O50">
            <v>464.99999999999994</v>
          </cell>
          <cell r="P50">
            <v>173.00000000000003</v>
          </cell>
          <cell r="Q50">
            <v>66</v>
          </cell>
          <cell r="V50">
            <v>11830.999999999996</v>
          </cell>
          <cell r="AE50">
            <v>0</v>
          </cell>
          <cell r="AF50">
            <v>0</v>
          </cell>
          <cell r="AG50">
            <v>12.000000000000002</v>
          </cell>
          <cell r="AH50">
            <v>68.000000000000014</v>
          </cell>
          <cell r="AI50">
            <v>1390.9999999999991</v>
          </cell>
          <cell r="AJ50">
            <v>4356.0000000000036</v>
          </cell>
          <cell r="AK50">
            <v>2285</v>
          </cell>
          <cell r="AL50">
            <v>1390.9999999999998</v>
          </cell>
          <cell r="AM50">
            <v>733.99999999999966</v>
          </cell>
          <cell r="AN50">
            <v>323.99999999999994</v>
          </cell>
          <cell r="AO50">
            <v>146.99999999999994</v>
          </cell>
          <cell r="AP50">
            <v>59.000000000000014</v>
          </cell>
          <cell r="AU50">
            <v>10843.000000000002</v>
          </cell>
        </row>
        <row r="51">
          <cell r="F51">
            <v>0</v>
          </cell>
          <cell r="G51">
            <v>0</v>
          </cell>
          <cell r="H51">
            <v>0</v>
          </cell>
          <cell r="I51">
            <v>16</v>
          </cell>
          <cell r="J51">
            <v>96</v>
          </cell>
          <cell r="K51">
            <v>1461.9999999999989</v>
          </cell>
          <cell r="L51">
            <v>4424.9999999999936</v>
          </cell>
          <cell r="M51">
            <v>2536.0000000000018</v>
          </cell>
          <cell r="N51">
            <v>1557.0000000000009</v>
          </cell>
          <cell r="O51">
            <v>927.9999999999992</v>
          </cell>
          <cell r="P51">
            <v>432.00000000000011</v>
          </cell>
          <cell r="Q51">
            <v>179</v>
          </cell>
          <cell r="V51">
            <v>11743.999999999996</v>
          </cell>
          <cell r="AE51">
            <v>1</v>
          </cell>
          <cell r="AF51">
            <v>0</v>
          </cell>
          <cell r="AG51">
            <v>0</v>
          </cell>
          <cell r="AH51">
            <v>9</v>
          </cell>
          <cell r="AI51">
            <v>79.000000000000014</v>
          </cell>
          <cell r="AJ51">
            <v>1373.9999999999998</v>
          </cell>
          <cell r="AK51">
            <v>4256</v>
          </cell>
          <cell r="AL51">
            <v>2423.0000000000014</v>
          </cell>
          <cell r="AM51">
            <v>1469.0000000000007</v>
          </cell>
          <cell r="AN51">
            <v>807.99999999999977</v>
          </cell>
          <cell r="AO51">
            <v>403.99999999999989</v>
          </cell>
          <cell r="AP51">
            <v>141.99999999999994</v>
          </cell>
          <cell r="AU51">
            <v>11053.000000000002</v>
          </cell>
        </row>
        <row r="52">
          <cell r="F52">
            <v>0</v>
          </cell>
          <cell r="G52">
            <v>0</v>
          </cell>
          <cell r="H52">
            <v>0</v>
          </cell>
          <cell r="I52">
            <v>0</v>
          </cell>
          <cell r="J52">
            <v>9</v>
          </cell>
          <cell r="K52">
            <v>78.000000000000014</v>
          </cell>
          <cell r="L52">
            <v>1264.9999999999995</v>
          </cell>
          <cell r="M52">
            <v>4184.0000000000064</v>
          </cell>
          <cell r="N52">
            <v>2243.0000000000005</v>
          </cell>
          <cell r="O52">
            <v>1423.9999999999986</v>
          </cell>
          <cell r="P52">
            <v>695.00000000000011</v>
          </cell>
          <cell r="Q52">
            <v>318.00000000000006</v>
          </cell>
          <cell r="V52">
            <v>10398.000000000004</v>
          </cell>
          <cell r="AE52">
            <v>0</v>
          </cell>
          <cell r="AF52">
            <v>0</v>
          </cell>
          <cell r="AG52">
            <v>0</v>
          </cell>
          <cell r="AH52">
            <v>1</v>
          </cell>
          <cell r="AI52">
            <v>8</v>
          </cell>
          <cell r="AJ52">
            <v>82</v>
          </cell>
          <cell r="AK52">
            <v>1330.9999999999991</v>
          </cell>
          <cell r="AL52">
            <v>3939.0000000000023</v>
          </cell>
          <cell r="AM52">
            <v>2146.9999999999991</v>
          </cell>
          <cell r="AN52">
            <v>1295.0000000000005</v>
          </cell>
          <cell r="AO52">
            <v>668.00000000000011</v>
          </cell>
          <cell r="AP52">
            <v>300.99999999999989</v>
          </cell>
          <cell r="AU52">
            <v>9917.0000000000018</v>
          </cell>
        </row>
        <row r="53">
          <cell r="F53">
            <v>0</v>
          </cell>
          <cell r="G53">
            <v>0</v>
          </cell>
          <cell r="H53">
            <v>0</v>
          </cell>
          <cell r="I53">
            <v>0</v>
          </cell>
          <cell r="J53">
            <v>0</v>
          </cell>
          <cell r="K53">
            <v>10</v>
          </cell>
          <cell r="L53">
            <v>47.000000000000014</v>
          </cell>
          <cell r="M53">
            <v>962.99999999999966</v>
          </cell>
          <cell r="N53">
            <v>3680.0000000000064</v>
          </cell>
          <cell r="O53">
            <v>2101.0000000000005</v>
          </cell>
          <cell r="P53">
            <v>1220.0000000000002</v>
          </cell>
          <cell r="Q53">
            <v>635.00000000000011</v>
          </cell>
          <cell r="V53">
            <v>9085.0000000000073</v>
          </cell>
          <cell r="AE53">
            <v>0</v>
          </cell>
          <cell r="AF53">
            <v>0</v>
          </cell>
          <cell r="AG53">
            <v>0</v>
          </cell>
          <cell r="AH53">
            <v>0</v>
          </cell>
          <cell r="AI53">
            <v>0</v>
          </cell>
          <cell r="AJ53">
            <v>8</v>
          </cell>
          <cell r="AK53">
            <v>67.000000000000014</v>
          </cell>
          <cell r="AL53">
            <v>1197</v>
          </cell>
          <cell r="AM53">
            <v>3747.9999999999986</v>
          </cell>
          <cell r="AN53">
            <v>1920.0000000000011</v>
          </cell>
          <cell r="AO53">
            <v>1124</v>
          </cell>
          <cell r="AP53">
            <v>564.00000000000011</v>
          </cell>
          <cell r="AU53">
            <v>8977</v>
          </cell>
        </row>
        <row r="54">
          <cell r="F54">
            <v>0</v>
          </cell>
          <cell r="G54">
            <v>0</v>
          </cell>
          <cell r="H54">
            <v>1</v>
          </cell>
          <cell r="I54">
            <v>0</v>
          </cell>
          <cell r="J54">
            <v>0</v>
          </cell>
          <cell r="K54">
            <v>1</v>
          </cell>
          <cell r="L54">
            <v>5</v>
          </cell>
          <cell r="M54">
            <v>53.999999999999993</v>
          </cell>
          <cell r="N54">
            <v>951.00000000000011</v>
          </cell>
          <cell r="O54">
            <v>3419.9999999999986</v>
          </cell>
          <cell r="P54">
            <v>1842.9999999999986</v>
          </cell>
          <cell r="Q54">
            <v>1047.0000000000009</v>
          </cell>
          <cell r="V54">
            <v>8180.9999999999982</v>
          </cell>
          <cell r="AE54">
            <v>0</v>
          </cell>
          <cell r="AF54">
            <v>0</v>
          </cell>
          <cell r="AG54">
            <v>0</v>
          </cell>
          <cell r="AH54">
            <v>0</v>
          </cell>
          <cell r="AI54">
            <v>0</v>
          </cell>
          <cell r="AJ54">
            <v>0</v>
          </cell>
          <cell r="AK54">
            <v>8</v>
          </cell>
          <cell r="AL54">
            <v>40.000000000000007</v>
          </cell>
          <cell r="AM54">
            <v>866.00000000000045</v>
          </cell>
          <cell r="AN54">
            <v>3227.0000000000009</v>
          </cell>
          <cell r="AO54">
            <v>1775.0000000000005</v>
          </cell>
          <cell r="AP54">
            <v>930.00000000000011</v>
          </cell>
          <cell r="AU54">
            <v>7579.0000000000018</v>
          </cell>
        </row>
        <row r="55">
          <cell r="F55">
            <v>0</v>
          </cell>
          <cell r="G55">
            <v>0</v>
          </cell>
          <cell r="H55">
            <v>1</v>
          </cell>
          <cell r="I55">
            <v>0</v>
          </cell>
          <cell r="J55">
            <v>0</v>
          </cell>
          <cell r="K55">
            <v>0</v>
          </cell>
          <cell r="L55">
            <v>1</v>
          </cell>
          <cell r="M55">
            <v>6</v>
          </cell>
          <cell r="N55">
            <v>53.000000000000007</v>
          </cell>
          <cell r="O55">
            <v>860.99999999999989</v>
          </cell>
          <cell r="P55">
            <v>2787.9999999999991</v>
          </cell>
          <cell r="Q55">
            <v>1625.9999999999989</v>
          </cell>
          <cell r="V55">
            <v>6858.9999999999973</v>
          </cell>
          <cell r="AE55">
            <v>0</v>
          </cell>
          <cell r="AF55">
            <v>0</v>
          </cell>
          <cell r="AG55">
            <v>0</v>
          </cell>
          <cell r="AH55">
            <v>0</v>
          </cell>
          <cell r="AI55">
            <v>0</v>
          </cell>
          <cell r="AJ55">
            <v>0</v>
          </cell>
          <cell r="AK55">
            <v>0</v>
          </cell>
          <cell r="AL55">
            <v>2</v>
          </cell>
          <cell r="AM55">
            <v>48.999999999999993</v>
          </cell>
          <cell r="AN55">
            <v>877.00000000000034</v>
          </cell>
          <cell r="AO55">
            <v>2952.0000000000009</v>
          </cell>
          <cell r="AP55">
            <v>1563</v>
          </cell>
          <cell r="AU55">
            <v>6849.0000000000018</v>
          </cell>
        </row>
        <row r="56">
          <cell r="F56">
            <v>0</v>
          </cell>
          <cell r="G56">
            <v>0</v>
          </cell>
          <cell r="H56">
            <v>0</v>
          </cell>
          <cell r="I56">
            <v>0</v>
          </cell>
          <cell r="J56">
            <v>0</v>
          </cell>
          <cell r="K56">
            <v>0</v>
          </cell>
          <cell r="L56">
            <v>0</v>
          </cell>
          <cell r="M56">
            <v>0</v>
          </cell>
          <cell r="N56">
            <v>0</v>
          </cell>
          <cell r="O56">
            <v>49.999999999999986</v>
          </cell>
          <cell r="P56">
            <v>729.00000000000023</v>
          </cell>
          <cell r="Q56">
            <v>2490.0000000000009</v>
          </cell>
          <cell r="V56">
            <v>5859</v>
          </cell>
          <cell r="AE56">
            <v>0</v>
          </cell>
          <cell r="AF56">
            <v>0</v>
          </cell>
          <cell r="AG56">
            <v>0</v>
          </cell>
          <cell r="AH56">
            <v>0</v>
          </cell>
          <cell r="AI56">
            <v>0</v>
          </cell>
          <cell r="AJ56">
            <v>0</v>
          </cell>
          <cell r="AK56">
            <v>0</v>
          </cell>
          <cell r="AL56">
            <v>0</v>
          </cell>
          <cell r="AM56">
            <v>7</v>
          </cell>
          <cell r="AN56">
            <v>44.999999999999993</v>
          </cell>
          <cell r="AO56">
            <v>781.99999999999955</v>
          </cell>
          <cell r="AP56">
            <v>2468.9999999999991</v>
          </cell>
          <cell r="AU56">
            <v>5828.9999999999982</v>
          </cell>
        </row>
        <row r="57">
          <cell r="F57">
            <v>0</v>
          </cell>
          <cell r="G57">
            <v>0</v>
          </cell>
          <cell r="H57">
            <v>0</v>
          </cell>
          <cell r="I57">
            <v>0</v>
          </cell>
          <cell r="J57">
            <v>0</v>
          </cell>
          <cell r="K57">
            <v>0</v>
          </cell>
          <cell r="L57">
            <v>0</v>
          </cell>
          <cell r="M57">
            <v>0</v>
          </cell>
          <cell r="N57">
            <v>0</v>
          </cell>
          <cell r="O57">
            <v>0</v>
          </cell>
          <cell r="P57">
            <v>1</v>
          </cell>
          <cell r="Q57">
            <v>14</v>
          </cell>
          <cell r="V57">
            <v>164</v>
          </cell>
          <cell r="AE57">
            <v>0</v>
          </cell>
          <cell r="AF57">
            <v>0</v>
          </cell>
          <cell r="AG57">
            <v>0</v>
          </cell>
          <cell r="AH57">
            <v>0</v>
          </cell>
          <cell r="AI57">
            <v>1</v>
          </cell>
          <cell r="AJ57">
            <v>0</v>
          </cell>
          <cell r="AK57">
            <v>0</v>
          </cell>
          <cell r="AL57">
            <v>0</v>
          </cell>
          <cell r="AM57">
            <v>0</v>
          </cell>
          <cell r="AN57">
            <v>0</v>
          </cell>
          <cell r="AO57">
            <v>0</v>
          </cell>
          <cell r="AP57">
            <v>11</v>
          </cell>
          <cell r="AU57">
            <v>217.00000000000003</v>
          </cell>
        </row>
        <row r="58">
          <cell r="F58">
            <v>0</v>
          </cell>
          <cell r="G58">
            <v>0</v>
          </cell>
          <cell r="H58">
            <v>0</v>
          </cell>
          <cell r="I58">
            <v>0</v>
          </cell>
          <cell r="J58">
            <v>0</v>
          </cell>
          <cell r="K58">
            <v>0</v>
          </cell>
          <cell r="L58">
            <v>0</v>
          </cell>
          <cell r="M58">
            <v>0</v>
          </cell>
          <cell r="N58">
            <v>0</v>
          </cell>
          <cell r="O58">
            <v>0</v>
          </cell>
          <cell r="P58">
            <v>0</v>
          </cell>
          <cell r="Q58">
            <v>1</v>
          </cell>
          <cell r="V58">
            <v>123.00000000000003</v>
          </cell>
          <cell r="AE58">
            <v>0</v>
          </cell>
          <cell r="AF58">
            <v>0</v>
          </cell>
          <cell r="AG58">
            <v>1</v>
          </cell>
          <cell r="AH58">
            <v>0</v>
          </cell>
          <cell r="AI58">
            <v>2</v>
          </cell>
          <cell r="AJ58">
            <v>1</v>
          </cell>
          <cell r="AK58">
            <v>0</v>
          </cell>
          <cell r="AL58">
            <v>0</v>
          </cell>
          <cell r="AM58">
            <v>1</v>
          </cell>
          <cell r="AN58">
            <v>0</v>
          </cell>
          <cell r="AO58">
            <v>0</v>
          </cell>
          <cell r="AP58">
            <v>0</v>
          </cell>
          <cell r="AU58">
            <v>131</v>
          </cell>
        </row>
        <row r="59">
          <cell r="F59">
            <v>0</v>
          </cell>
          <cell r="G59">
            <v>0</v>
          </cell>
          <cell r="H59">
            <v>1</v>
          </cell>
          <cell r="I59">
            <v>0</v>
          </cell>
          <cell r="J59">
            <v>1</v>
          </cell>
          <cell r="K59">
            <v>4</v>
          </cell>
          <cell r="L59">
            <v>5</v>
          </cell>
          <cell r="M59">
            <v>9</v>
          </cell>
          <cell r="N59">
            <v>30.000000000000004</v>
          </cell>
          <cell r="O59">
            <v>55.999999999999993</v>
          </cell>
          <cell r="P59">
            <v>77.000000000000028</v>
          </cell>
          <cell r="Q59">
            <v>49.999999999999993</v>
          </cell>
          <cell r="V59">
            <v>2095.0000000000027</v>
          </cell>
          <cell r="AE59">
            <v>0</v>
          </cell>
          <cell r="AF59">
            <v>0</v>
          </cell>
          <cell r="AG59">
            <v>0</v>
          </cell>
          <cell r="AH59">
            <v>1</v>
          </cell>
          <cell r="AI59">
            <v>4</v>
          </cell>
          <cell r="AJ59">
            <v>3</v>
          </cell>
          <cell r="AK59">
            <v>2</v>
          </cell>
          <cell r="AL59">
            <v>13</v>
          </cell>
          <cell r="AM59">
            <v>18.000000000000004</v>
          </cell>
          <cell r="AN59">
            <v>41</v>
          </cell>
          <cell r="AO59">
            <v>34</v>
          </cell>
          <cell r="AP59">
            <v>40</v>
          </cell>
          <cell r="AU59">
            <v>1800.0000000000002</v>
          </cell>
        </row>
        <row r="60">
          <cell r="F60">
            <v>0</v>
          </cell>
          <cell r="G60">
            <v>0</v>
          </cell>
          <cell r="H60">
            <v>0</v>
          </cell>
          <cell r="I60">
            <v>0</v>
          </cell>
          <cell r="J60">
            <v>0</v>
          </cell>
          <cell r="K60">
            <v>0</v>
          </cell>
          <cell r="L60">
            <v>5</v>
          </cell>
          <cell r="M60">
            <v>5</v>
          </cell>
          <cell r="N60">
            <v>17</v>
          </cell>
          <cell r="O60">
            <v>55.999999999999979</v>
          </cell>
          <cell r="P60">
            <v>61</v>
          </cell>
          <cell r="Q60">
            <v>64</v>
          </cell>
          <cell r="V60">
            <v>1312</v>
          </cell>
          <cell r="AE60">
            <v>0</v>
          </cell>
          <cell r="AF60">
            <v>0</v>
          </cell>
          <cell r="AG60">
            <v>0</v>
          </cell>
          <cell r="AH60">
            <v>1</v>
          </cell>
          <cell r="AI60">
            <v>0</v>
          </cell>
          <cell r="AJ60">
            <v>0</v>
          </cell>
          <cell r="AK60">
            <v>2</v>
          </cell>
          <cell r="AL60">
            <v>7</v>
          </cell>
          <cell r="AM60">
            <v>20</v>
          </cell>
          <cell r="AN60">
            <v>42.000000000000007</v>
          </cell>
          <cell r="AO60">
            <v>59.000000000000007</v>
          </cell>
          <cell r="AP60">
            <v>57.000000000000007</v>
          </cell>
          <cell r="AU60">
            <v>1077.9999999999991</v>
          </cell>
        </row>
        <row r="61">
          <cell r="F61">
            <v>0</v>
          </cell>
          <cell r="G61">
            <v>0</v>
          </cell>
          <cell r="H61">
            <v>0</v>
          </cell>
          <cell r="I61">
            <v>0</v>
          </cell>
          <cell r="J61">
            <v>0</v>
          </cell>
          <cell r="K61">
            <v>2</v>
          </cell>
          <cell r="L61">
            <v>4</v>
          </cell>
          <cell r="M61">
            <v>7</v>
          </cell>
          <cell r="N61">
            <v>33.000000000000007</v>
          </cell>
          <cell r="O61">
            <v>122.99999999999996</v>
          </cell>
          <cell r="P61">
            <v>232</v>
          </cell>
          <cell r="Q61">
            <v>234</v>
          </cell>
          <cell r="V61">
            <v>2409</v>
          </cell>
          <cell r="AE61">
            <v>0</v>
          </cell>
          <cell r="AF61">
            <v>0</v>
          </cell>
          <cell r="AG61">
            <v>0</v>
          </cell>
          <cell r="AH61">
            <v>0</v>
          </cell>
          <cell r="AI61">
            <v>0</v>
          </cell>
          <cell r="AJ61">
            <v>0</v>
          </cell>
          <cell r="AK61">
            <v>3</v>
          </cell>
          <cell r="AL61">
            <v>4</v>
          </cell>
          <cell r="AM61">
            <v>28.000000000000004</v>
          </cell>
          <cell r="AN61">
            <v>123.00000000000003</v>
          </cell>
          <cell r="AO61">
            <v>253</v>
          </cell>
          <cell r="AP61">
            <v>226.99999999999986</v>
          </cell>
          <cell r="AU61">
            <v>2066</v>
          </cell>
        </row>
        <row r="62">
          <cell r="F62">
            <v>0</v>
          </cell>
          <cell r="G62">
            <v>0</v>
          </cell>
          <cell r="H62">
            <v>1</v>
          </cell>
          <cell r="I62">
            <v>0</v>
          </cell>
          <cell r="J62">
            <v>0</v>
          </cell>
          <cell r="K62">
            <v>0</v>
          </cell>
          <cell r="L62">
            <v>0</v>
          </cell>
          <cell r="M62">
            <v>4</v>
          </cell>
          <cell r="N62">
            <v>20.000000000000004</v>
          </cell>
          <cell r="O62">
            <v>67</v>
          </cell>
          <cell r="P62">
            <v>168.00000000000003</v>
          </cell>
          <cell r="Q62">
            <v>300.00000000000006</v>
          </cell>
          <cell r="V62">
            <v>2440.9999999999982</v>
          </cell>
          <cell r="AE62">
            <v>0</v>
          </cell>
          <cell r="AF62">
            <v>0</v>
          </cell>
          <cell r="AG62">
            <v>0</v>
          </cell>
          <cell r="AH62">
            <v>0</v>
          </cell>
          <cell r="AI62">
            <v>0</v>
          </cell>
          <cell r="AJ62">
            <v>1</v>
          </cell>
          <cell r="AK62">
            <v>1</v>
          </cell>
          <cell r="AL62">
            <v>2</v>
          </cell>
          <cell r="AM62">
            <v>9.0000000000000018</v>
          </cell>
          <cell r="AN62">
            <v>50.000000000000007</v>
          </cell>
          <cell r="AO62">
            <v>163.99999999999997</v>
          </cell>
          <cell r="AP62">
            <v>279</v>
          </cell>
          <cell r="AU62">
            <v>1995</v>
          </cell>
        </row>
        <row r="63">
          <cell r="F63">
            <v>0</v>
          </cell>
          <cell r="G63">
            <v>0</v>
          </cell>
          <cell r="H63">
            <v>0</v>
          </cell>
          <cell r="I63">
            <v>0</v>
          </cell>
          <cell r="J63">
            <v>0</v>
          </cell>
          <cell r="K63">
            <v>0</v>
          </cell>
          <cell r="L63">
            <v>0</v>
          </cell>
          <cell r="M63">
            <v>0</v>
          </cell>
          <cell r="N63">
            <v>2</v>
          </cell>
          <cell r="O63">
            <v>7</v>
          </cell>
          <cell r="P63">
            <v>38.999999999999993</v>
          </cell>
          <cell r="Q63">
            <v>150.00000000000006</v>
          </cell>
          <cell r="V63">
            <v>1387</v>
          </cell>
          <cell r="AE63">
            <v>0</v>
          </cell>
          <cell r="AF63">
            <v>0</v>
          </cell>
          <cell r="AG63">
            <v>0</v>
          </cell>
          <cell r="AH63">
            <v>0</v>
          </cell>
          <cell r="AI63">
            <v>0</v>
          </cell>
          <cell r="AJ63">
            <v>0</v>
          </cell>
          <cell r="AK63">
            <v>0</v>
          </cell>
          <cell r="AL63">
            <v>0</v>
          </cell>
          <cell r="AM63">
            <v>1</v>
          </cell>
          <cell r="AN63">
            <v>17</v>
          </cell>
          <cell r="AO63">
            <v>67</v>
          </cell>
          <cell r="AP63">
            <v>125.99999999999999</v>
          </cell>
          <cell r="AU63">
            <v>1687</v>
          </cell>
        </row>
        <row r="64">
          <cell r="F64">
            <v>0</v>
          </cell>
          <cell r="G64">
            <v>0</v>
          </cell>
          <cell r="H64">
            <v>0</v>
          </cell>
          <cell r="I64">
            <v>0</v>
          </cell>
          <cell r="J64">
            <v>0</v>
          </cell>
          <cell r="K64">
            <v>0</v>
          </cell>
          <cell r="L64">
            <v>0</v>
          </cell>
          <cell r="M64">
            <v>0</v>
          </cell>
          <cell r="N64">
            <v>0</v>
          </cell>
          <cell r="O64">
            <v>2</v>
          </cell>
          <cell r="P64">
            <v>17</v>
          </cell>
          <cell r="Q64">
            <v>42.999999999999993</v>
          </cell>
          <cell r="V64">
            <v>749.99999999999966</v>
          </cell>
          <cell r="AE64">
            <v>0</v>
          </cell>
          <cell r="AF64">
            <v>0</v>
          </cell>
          <cell r="AG64">
            <v>0</v>
          </cell>
          <cell r="AH64">
            <v>0</v>
          </cell>
          <cell r="AI64">
            <v>0</v>
          </cell>
          <cell r="AJ64">
            <v>0</v>
          </cell>
          <cell r="AK64">
            <v>0</v>
          </cell>
          <cell r="AL64">
            <v>0</v>
          </cell>
          <cell r="AM64">
            <v>0</v>
          </cell>
          <cell r="AN64">
            <v>4</v>
          </cell>
          <cell r="AO64">
            <v>23.000000000000004</v>
          </cell>
          <cell r="AP64">
            <v>55.000000000000007</v>
          </cell>
          <cell r="AU64">
            <v>973.99999999999989</v>
          </cell>
        </row>
        <row r="65">
          <cell r="F65">
            <v>7</v>
          </cell>
          <cell r="G65">
            <v>3</v>
          </cell>
          <cell r="H65">
            <v>4</v>
          </cell>
          <cell r="I65">
            <v>9</v>
          </cell>
          <cell r="J65">
            <v>9</v>
          </cell>
          <cell r="K65">
            <v>11</v>
          </cell>
          <cell r="L65">
            <v>8</v>
          </cell>
          <cell r="M65">
            <v>17.000000000000004</v>
          </cell>
          <cell r="N65">
            <v>15</v>
          </cell>
          <cell r="O65">
            <v>9</v>
          </cell>
          <cell r="P65">
            <v>10</v>
          </cell>
          <cell r="Q65">
            <v>12.999999999999998</v>
          </cell>
          <cell r="V65">
            <v>232</v>
          </cell>
          <cell r="AE65">
            <v>3</v>
          </cell>
          <cell r="AF65">
            <v>7</v>
          </cell>
          <cell r="AG65">
            <v>7</v>
          </cell>
          <cell r="AH65">
            <v>12.999999999999998</v>
          </cell>
          <cell r="AI65">
            <v>18.000000000000004</v>
          </cell>
          <cell r="AJ65">
            <v>12</v>
          </cell>
          <cell r="AK65">
            <v>7</v>
          </cell>
          <cell r="AL65">
            <v>9</v>
          </cell>
          <cell r="AM65">
            <v>17.000000000000004</v>
          </cell>
          <cell r="AN65">
            <v>7</v>
          </cell>
          <cell r="AO65">
            <v>6</v>
          </cell>
          <cell r="AP65">
            <v>8</v>
          </cell>
          <cell r="AU65">
            <v>220.00000000000003</v>
          </cell>
        </row>
        <row r="66">
          <cell r="F66">
            <v>0</v>
          </cell>
          <cell r="G66">
            <v>0</v>
          </cell>
          <cell r="H66">
            <v>0</v>
          </cell>
          <cell r="I66">
            <v>0</v>
          </cell>
          <cell r="J66">
            <v>6</v>
          </cell>
          <cell r="K66">
            <v>23</v>
          </cell>
          <cell r="L66">
            <v>34.000000000000007</v>
          </cell>
          <cell r="M66">
            <v>27</v>
          </cell>
          <cell r="N66">
            <v>28.000000000000007</v>
          </cell>
          <cell r="O66">
            <v>11</v>
          </cell>
          <cell r="P66">
            <v>11</v>
          </cell>
          <cell r="Q66">
            <v>5</v>
          </cell>
          <cell r="V66">
            <v>149</v>
          </cell>
          <cell r="AE66">
            <v>0</v>
          </cell>
          <cell r="AF66">
            <v>0</v>
          </cell>
          <cell r="AG66">
            <v>0</v>
          </cell>
          <cell r="AH66">
            <v>2</v>
          </cell>
          <cell r="AI66">
            <v>10</v>
          </cell>
          <cell r="AJ66">
            <v>38</v>
          </cell>
          <cell r="AK66">
            <v>74.000000000000014</v>
          </cell>
          <cell r="AL66">
            <v>59</v>
          </cell>
          <cell r="AM66">
            <v>40.999999999999993</v>
          </cell>
          <cell r="AN66">
            <v>18</v>
          </cell>
          <cell r="AO66">
            <v>7</v>
          </cell>
          <cell r="AP66">
            <v>2</v>
          </cell>
          <cell r="AU66">
            <v>253</v>
          </cell>
        </row>
        <row r="83">
          <cell r="F83">
            <v>7358</v>
          </cell>
          <cell r="G83">
            <v>983.00000000000045</v>
          </cell>
          <cell r="H83">
            <v>118.00000000000003</v>
          </cell>
          <cell r="I83">
            <v>69.000000000000014</v>
          </cell>
          <cell r="J83">
            <v>29.000000000000011</v>
          </cell>
          <cell r="K83">
            <v>18</v>
          </cell>
          <cell r="L83">
            <v>21.000000000000004</v>
          </cell>
          <cell r="M83">
            <v>19</v>
          </cell>
          <cell r="N83">
            <v>6</v>
          </cell>
          <cell r="O83">
            <v>1</v>
          </cell>
          <cell r="P83">
            <v>4</v>
          </cell>
          <cell r="Q83">
            <v>0</v>
          </cell>
          <cell r="V83">
            <v>9074</v>
          </cell>
          <cell r="AE83">
            <v>7106.9999999999955</v>
          </cell>
          <cell r="AF83">
            <v>753.99999999999955</v>
          </cell>
          <cell r="AG83">
            <v>109</v>
          </cell>
          <cell r="AH83">
            <v>33</v>
          </cell>
          <cell r="AI83">
            <v>12</v>
          </cell>
          <cell r="AJ83">
            <v>2</v>
          </cell>
          <cell r="AK83">
            <v>4</v>
          </cell>
          <cell r="AL83">
            <v>4</v>
          </cell>
          <cell r="AM83">
            <v>3</v>
          </cell>
          <cell r="AN83">
            <v>2</v>
          </cell>
          <cell r="AO83">
            <v>1</v>
          </cell>
          <cell r="AP83">
            <v>0</v>
          </cell>
          <cell r="AU83">
            <v>8749.9999999999945</v>
          </cell>
        </row>
        <row r="84">
          <cell r="F84">
            <v>724.99999999999989</v>
          </cell>
          <cell r="G84">
            <v>7581.00000000001</v>
          </cell>
          <cell r="H84">
            <v>2615.9999999999991</v>
          </cell>
          <cell r="I84">
            <v>1042.9999999999995</v>
          </cell>
          <cell r="J84">
            <v>458.00000000000045</v>
          </cell>
          <cell r="K84">
            <v>233.00000000000003</v>
          </cell>
          <cell r="L84">
            <v>134.00000000000006</v>
          </cell>
          <cell r="M84">
            <v>85.999999999999986</v>
          </cell>
          <cell r="N84">
            <v>54</v>
          </cell>
          <cell r="O84">
            <v>18</v>
          </cell>
          <cell r="P84">
            <v>8</v>
          </cell>
          <cell r="Q84">
            <v>10</v>
          </cell>
          <cell r="V84">
            <v>12997.000000000007</v>
          </cell>
          <cell r="AE84">
            <v>770</v>
          </cell>
          <cell r="AF84">
            <v>7526.0000000000091</v>
          </cell>
          <cell r="AG84">
            <v>2397</v>
          </cell>
          <cell r="AH84">
            <v>815.00000000000045</v>
          </cell>
          <cell r="AI84">
            <v>356.00000000000006</v>
          </cell>
          <cell r="AJ84">
            <v>184.00000000000003</v>
          </cell>
          <cell r="AK84">
            <v>87</v>
          </cell>
          <cell r="AL84">
            <v>65.000000000000028</v>
          </cell>
          <cell r="AM84">
            <v>35.000000000000007</v>
          </cell>
          <cell r="AN84">
            <v>29.000000000000007</v>
          </cell>
          <cell r="AO84">
            <v>12</v>
          </cell>
          <cell r="AP84">
            <v>8</v>
          </cell>
          <cell r="AU84">
            <v>12353.000000000009</v>
          </cell>
        </row>
        <row r="85">
          <cell r="F85">
            <v>26.000000000000007</v>
          </cell>
          <cell r="G85">
            <v>708.00000000000023</v>
          </cell>
          <cell r="H85">
            <v>6032.9999999999973</v>
          </cell>
          <cell r="I85">
            <v>2621.9999999999995</v>
          </cell>
          <cell r="J85">
            <v>1147.0000000000014</v>
          </cell>
          <cell r="K85">
            <v>529</v>
          </cell>
          <cell r="L85">
            <v>286.00000000000017</v>
          </cell>
          <cell r="M85">
            <v>162.00000000000009</v>
          </cell>
          <cell r="N85">
            <v>102</v>
          </cell>
          <cell r="O85">
            <v>34.000000000000007</v>
          </cell>
          <cell r="P85">
            <v>22</v>
          </cell>
          <cell r="Q85">
            <v>11</v>
          </cell>
          <cell r="V85">
            <v>11701.999999999998</v>
          </cell>
          <cell r="AE85">
            <v>31</v>
          </cell>
          <cell r="AF85">
            <v>733.99999999999977</v>
          </cell>
          <cell r="AG85">
            <v>5941.0000000000045</v>
          </cell>
          <cell r="AH85">
            <v>2371.0000000000027</v>
          </cell>
          <cell r="AI85">
            <v>1089.0000000000009</v>
          </cell>
          <cell r="AJ85">
            <v>541.00000000000023</v>
          </cell>
          <cell r="AK85">
            <v>262.99999999999983</v>
          </cell>
          <cell r="AL85">
            <v>164.00000000000011</v>
          </cell>
          <cell r="AM85">
            <v>77.000000000000028</v>
          </cell>
          <cell r="AN85">
            <v>48.999999999999993</v>
          </cell>
          <cell r="AO85">
            <v>23.000000000000004</v>
          </cell>
          <cell r="AP85">
            <v>16</v>
          </cell>
          <cell r="AU85">
            <v>11346.000000000007</v>
          </cell>
        </row>
        <row r="86">
          <cell r="F86">
            <v>9</v>
          </cell>
          <cell r="G86">
            <v>40</v>
          </cell>
          <cell r="H86">
            <v>900.00000000000068</v>
          </cell>
          <cell r="I86">
            <v>5694.0000000000009</v>
          </cell>
          <cell r="J86">
            <v>2588</v>
          </cell>
          <cell r="K86">
            <v>1159.9999999999984</v>
          </cell>
          <cell r="L86">
            <v>619.99999999999966</v>
          </cell>
          <cell r="M86">
            <v>381.99999999999994</v>
          </cell>
          <cell r="N86">
            <v>200.99999999999991</v>
          </cell>
          <cell r="O86">
            <v>108</v>
          </cell>
          <cell r="P86">
            <v>38.999999999999993</v>
          </cell>
          <cell r="Q86">
            <v>14</v>
          </cell>
          <cell r="V86">
            <v>11781</v>
          </cell>
          <cell r="AE86">
            <v>6</v>
          </cell>
          <cell r="AF86">
            <v>31.000000000000011</v>
          </cell>
          <cell r="AG86">
            <v>747.00000000000034</v>
          </cell>
          <cell r="AH86">
            <v>5371.0000000000009</v>
          </cell>
          <cell r="AI86">
            <v>2440.0000000000014</v>
          </cell>
          <cell r="AJ86">
            <v>1129.9999999999984</v>
          </cell>
          <cell r="AK86">
            <v>600</v>
          </cell>
          <cell r="AL86">
            <v>314.99999999999983</v>
          </cell>
          <cell r="AM86">
            <v>193</v>
          </cell>
          <cell r="AN86">
            <v>105</v>
          </cell>
          <cell r="AO86">
            <v>53</v>
          </cell>
          <cell r="AP86">
            <v>14</v>
          </cell>
          <cell r="AU86">
            <v>11054</v>
          </cell>
        </row>
        <row r="87">
          <cell r="F87">
            <v>0</v>
          </cell>
          <cell r="G87">
            <v>8</v>
          </cell>
          <cell r="H87">
            <v>25</v>
          </cell>
          <cell r="I87">
            <v>1102.9999999999998</v>
          </cell>
          <cell r="J87">
            <v>5116.0000000000055</v>
          </cell>
          <cell r="K87">
            <v>2337.9999999999991</v>
          </cell>
          <cell r="L87">
            <v>1323.9999999999993</v>
          </cell>
          <cell r="M87">
            <v>686.99999999999989</v>
          </cell>
          <cell r="N87">
            <v>373.99999999999989</v>
          </cell>
          <cell r="O87">
            <v>179</v>
          </cell>
          <cell r="P87">
            <v>68.000000000000057</v>
          </cell>
          <cell r="Q87">
            <v>33</v>
          </cell>
          <cell r="V87">
            <v>11303.000000000004</v>
          </cell>
          <cell r="AE87">
            <v>4</v>
          </cell>
          <cell r="AF87">
            <v>9</v>
          </cell>
          <cell r="AG87">
            <v>40</v>
          </cell>
          <cell r="AH87">
            <v>919.99999999999955</v>
          </cell>
          <cell r="AI87">
            <v>5156.0000000000036</v>
          </cell>
          <cell r="AJ87">
            <v>2405</v>
          </cell>
          <cell r="AK87">
            <v>1117.0000000000007</v>
          </cell>
          <cell r="AL87">
            <v>613.99999999999977</v>
          </cell>
          <cell r="AM87">
            <v>344.00000000000006</v>
          </cell>
          <cell r="AN87">
            <v>185.00000000000011</v>
          </cell>
          <cell r="AO87">
            <v>91.000000000000057</v>
          </cell>
          <cell r="AP87">
            <v>42</v>
          </cell>
          <cell r="AU87">
            <v>10970.000000000004</v>
          </cell>
        </row>
        <row r="88">
          <cell r="F88">
            <v>0</v>
          </cell>
          <cell r="G88">
            <v>0</v>
          </cell>
          <cell r="H88">
            <v>13</v>
          </cell>
          <cell r="I88">
            <v>35</v>
          </cell>
          <cell r="J88">
            <v>1302.0000000000014</v>
          </cell>
          <cell r="K88">
            <v>4508.0000000000018</v>
          </cell>
          <cell r="L88">
            <v>2311.0000000000009</v>
          </cell>
          <cell r="M88">
            <v>1333.0000000000011</v>
          </cell>
          <cell r="N88">
            <v>746.00000000000011</v>
          </cell>
          <cell r="O88">
            <v>411.00000000000034</v>
          </cell>
          <cell r="P88">
            <v>156.00000000000003</v>
          </cell>
          <cell r="Q88">
            <v>71.000000000000014</v>
          </cell>
          <cell r="V88">
            <v>10945.000000000005</v>
          </cell>
          <cell r="AE88">
            <v>2</v>
          </cell>
          <cell r="AF88">
            <v>3</v>
          </cell>
          <cell r="AG88">
            <v>8</v>
          </cell>
          <cell r="AH88">
            <v>21.000000000000007</v>
          </cell>
          <cell r="AI88">
            <v>1067.0000000000002</v>
          </cell>
          <cell r="AJ88">
            <v>4675.0000000000009</v>
          </cell>
          <cell r="AK88">
            <v>2230.0000000000009</v>
          </cell>
          <cell r="AL88">
            <v>1241.0000000000011</v>
          </cell>
          <cell r="AM88">
            <v>698.00000000000011</v>
          </cell>
          <cell r="AN88">
            <v>330.00000000000006</v>
          </cell>
          <cell r="AO88">
            <v>142.00000000000009</v>
          </cell>
          <cell r="AP88">
            <v>62</v>
          </cell>
          <cell r="AU88">
            <v>10542.000000000004</v>
          </cell>
        </row>
        <row r="89">
          <cell r="F89">
            <v>0</v>
          </cell>
          <cell r="G89">
            <v>0</v>
          </cell>
          <cell r="H89">
            <v>1</v>
          </cell>
          <cell r="I89">
            <v>10</v>
          </cell>
          <cell r="J89">
            <v>54.000000000000021</v>
          </cell>
          <cell r="K89">
            <v>1390.0000000000005</v>
          </cell>
          <cell r="L89">
            <v>4296.9999999999955</v>
          </cell>
          <cell r="M89">
            <v>2468.0000000000018</v>
          </cell>
          <cell r="N89">
            <v>1618.999999999998</v>
          </cell>
          <cell r="O89">
            <v>889.99999999999943</v>
          </cell>
          <cell r="P89">
            <v>372.99999999999994</v>
          </cell>
          <cell r="Q89">
            <v>178</v>
          </cell>
          <cell r="V89">
            <v>11415.999999999996</v>
          </cell>
          <cell r="AE89">
            <v>6</v>
          </cell>
          <cell r="AF89">
            <v>7</v>
          </cell>
          <cell r="AG89">
            <v>6</v>
          </cell>
          <cell r="AH89">
            <v>14</v>
          </cell>
          <cell r="AI89">
            <v>39.000000000000007</v>
          </cell>
          <cell r="AJ89">
            <v>1253</v>
          </cell>
          <cell r="AK89">
            <v>4157</v>
          </cell>
          <cell r="AL89">
            <v>2288.9999999999995</v>
          </cell>
          <cell r="AM89">
            <v>1498.9999999999986</v>
          </cell>
          <cell r="AN89">
            <v>864.99999999999989</v>
          </cell>
          <cell r="AO89">
            <v>442.99999999999983</v>
          </cell>
          <cell r="AP89">
            <v>177.00000000000009</v>
          </cell>
          <cell r="AU89">
            <v>10886.999999999998</v>
          </cell>
        </row>
        <row r="90">
          <cell r="F90">
            <v>0</v>
          </cell>
          <cell r="G90">
            <v>0</v>
          </cell>
          <cell r="H90">
            <v>1</v>
          </cell>
          <cell r="I90">
            <v>0</v>
          </cell>
          <cell r="J90">
            <v>6</v>
          </cell>
          <cell r="K90">
            <v>75.000000000000028</v>
          </cell>
          <cell r="L90">
            <v>1280.0000000000009</v>
          </cell>
          <cell r="M90">
            <v>4014</v>
          </cell>
          <cell r="N90">
            <v>2186.0000000000005</v>
          </cell>
          <cell r="O90">
            <v>1366.0000000000014</v>
          </cell>
          <cell r="P90">
            <v>737.99999999999977</v>
          </cell>
          <cell r="Q90">
            <v>343.00000000000011</v>
          </cell>
          <cell r="V90">
            <v>10209.000000000004</v>
          </cell>
          <cell r="AE90">
            <v>0</v>
          </cell>
          <cell r="AF90">
            <v>1</v>
          </cell>
          <cell r="AG90">
            <v>4</v>
          </cell>
          <cell r="AH90">
            <v>2</v>
          </cell>
          <cell r="AI90">
            <v>5</v>
          </cell>
          <cell r="AJ90">
            <v>44.000000000000021</v>
          </cell>
          <cell r="AK90">
            <v>1252.9999999999993</v>
          </cell>
          <cell r="AL90">
            <v>3923.0000000000023</v>
          </cell>
          <cell r="AM90">
            <v>2174.9999999999986</v>
          </cell>
          <cell r="AN90">
            <v>1424.9999999999995</v>
          </cell>
          <cell r="AO90">
            <v>759.99999999999989</v>
          </cell>
          <cell r="AP90">
            <v>347</v>
          </cell>
          <cell r="AU90">
            <v>10147</v>
          </cell>
        </row>
        <row r="91">
          <cell r="F91">
            <v>0</v>
          </cell>
          <cell r="G91">
            <v>0</v>
          </cell>
          <cell r="H91">
            <v>0</v>
          </cell>
          <cell r="I91">
            <v>0</v>
          </cell>
          <cell r="J91">
            <v>0</v>
          </cell>
          <cell r="K91">
            <v>7</v>
          </cell>
          <cell r="L91">
            <v>72</v>
          </cell>
          <cell r="M91">
            <v>1257.0000000000005</v>
          </cell>
          <cell r="N91">
            <v>3799.9999999999991</v>
          </cell>
          <cell r="O91">
            <v>1985.000000000002</v>
          </cell>
          <cell r="P91">
            <v>1182.9999999999998</v>
          </cell>
          <cell r="Q91">
            <v>587.00000000000045</v>
          </cell>
          <cell r="V91">
            <v>9277.0000000000018</v>
          </cell>
          <cell r="AE91">
            <v>0</v>
          </cell>
          <cell r="AF91">
            <v>0</v>
          </cell>
          <cell r="AG91">
            <v>2</v>
          </cell>
          <cell r="AH91">
            <v>0</v>
          </cell>
          <cell r="AI91">
            <v>3</v>
          </cell>
          <cell r="AJ91">
            <v>10.000000000000002</v>
          </cell>
          <cell r="AK91">
            <v>61</v>
          </cell>
          <cell r="AL91">
            <v>1207.9999999999986</v>
          </cell>
          <cell r="AM91">
            <v>3724</v>
          </cell>
          <cell r="AN91">
            <v>1980.9999999999991</v>
          </cell>
          <cell r="AO91">
            <v>1211.0000000000002</v>
          </cell>
          <cell r="AP91">
            <v>618.99999999999989</v>
          </cell>
          <cell r="AU91">
            <v>9222.9999999999982</v>
          </cell>
        </row>
        <row r="92">
          <cell r="F92">
            <v>0</v>
          </cell>
          <cell r="G92">
            <v>0</v>
          </cell>
          <cell r="H92">
            <v>0</v>
          </cell>
          <cell r="I92">
            <v>0</v>
          </cell>
          <cell r="J92">
            <v>0</v>
          </cell>
          <cell r="K92">
            <v>0</v>
          </cell>
          <cell r="L92">
            <v>7</v>
          </cell>
          <cell r="M92">
            <v>60.999999999999993</v>
          </cell>
          <cell r="N92">
            <v>1138.9999999999998</v>
          </cell>
          <cell r="O92">
            <v>3567.9999999999995</v>
          </cell>
          <cell r="P92">
            <v>1820</v>
          </cell>
          <cell r="Q92">
            <v>1034.0000000000005</v>
          </cell>
          <cell r="V92">
            <v>8382</v>
          </cell>
          <cell r="AE92">
            <v>2</v>
          </cell>
          <cell r="AF92">
            <v>0</v>
          </cell>
          <cell r="AG92">
            <v>0</v>
          </cell>
          <cell r="AH92">
            <v>0</v>
          </cell>
          <cell r="AI92">
            <v>1</v>
          </cell>
          <cell r="AJ92">
            <v>2</v>
          </cell>
          <cell r="AK92">
            <v>13.000000000000002</v>
          </cell>
          <cell r="AL92">
            <v>65.000000000000014</v>
          </cell>
          <cell r="AM92">
            <v>1186.0000000000005</v>
          </cell>
          <cell r="AN92">
            <v>3431.9999999999995</v>
          </cell>
          <cell r="AO92">
            <v>1786.9999999999993</v>
          </cell>
          <cell r="AP92">
            <v>1005.9999999999999</v>
          </cell>
          <cell r="AU92">
            <v>8252</v>
          </cell>
        </row>
        <row r="93">
          <cell r="F93">
            <v>0</v>
          </cell>
          <cell r="G93">
            <v>0</v>
          </cell>
          <cell r="H93">
            <v>0</v>
          </cell>
          <cell r="I93">
            <v>0</v>
          </cell>
          <cell r="J93">
            <v>1</v>
          </cell>
          <cell r="K93">
            <v>0</v>
          </cell>
          <cell r="L93">
            <v>0</v>
          </cell>
          <cell r="M93">
            <v>9</v>
          </cell>
          <cell r="N93">
            <v>41.000000000000007</v>
          </cell>
          <cell r="O93">
            <v>828.00000000000011</v>
          </cell>
          <cell r="P93">
            <v>3036.9999999999995</v>
          </cell>
          <cell r="Q93">
            <v>1701.9999999999998</v>
          </cell>
          <cell r="V93">
            <v>7134.9999999999991</v>
          </cell>
          <cell r="AE93">
            <v>1</v>
          </cell>
          <cell r="AF93">
            <v>1</v>
          </cell>
          <cell r="AG93">
            <v>0</v>
          </cell>
          <cell r="AH93">
            <v>0</v>
          </cell>
          <cell r="AI93">
            <v>1</v>
          </cell>
          <cell r="AJ93">
            <v>1</v>
          </cell>
          <cell r="AK93">
            <v>4</v>
          </cell>
          <cell r="AL93">
            <v>6</v>
          </cell>
          <cell r="AM93">
            <v>59.999999999999986</v>
          </cell>
          <cell r="AN93">
            <v>1048</v>
          </cell>
          <cell r="AO93">
            <v>3199.0000000000009</v>
          </cell>
          <cell r="AP93">
            <v>1635.0000000000007</v>
          </cell>
          <cell r="AU93">
            <v>7495.0000000000018</v>
          </cell>
        </row>
        <row r="94">
          <cell r="F94">
            <v>0</v>
          </cell>
          <cell r="G94">
            <v>0</v>
          </cell>
          <cell r="H94">
            <v>0</v>
          </cell>
          <cell r="I94">
            <v>0</v>
          </cell>
          <cell r="J94">
            <v>0</v>
          </cell>
          <cell r="K94">
            <v>0</v>
          </cell>
          <cell r="L94">
            <v>0</v>
          </cell>
          <cell r="M94">
            <v>0</v>
          </cell>
          <cell r="N94">
            <v>1</v>
          </cell>
          <cell r="O94">
            <v>46.999999999999993</v>
          </cell>
          <cell r="P94">
            <v>838.00000000000011</v>
          </cell>
          <cell r="Q94">
            <v>2758.0000000000009</v>
          </cell>
          <cell r="V94">
            <v>6217.9999999999991</v>
          </cell>
          <cell r="AE94">
            <v>0</v>
          </cell>
          <cell r="AF94">
            <v>0</v>
          </cell>
          <cell r="AG94">
            <v>0</v>
          </cell>
          <cell r="AH94">
            <v>0</v>
          </cell>
          <cell r="AI94">
            <v>0</v>
          </cell>
          <cell r="AJ94">
            <v>1</v>
          </cell>
          <cell r="AK94">
            <v>3</v>
          </cell>
          <cell r="AL94">
            <v>1</v>
          </cell>
          <cell r="AM94">
            <v>8</v>
          </cell>
          <cell r="AN94">
            <v>41</v>
          </cell>
          <cell r="AO94">
            <v>803.99999999999932</v>
          </cell>
          <cell r="AP94">
            <v>2714.0000000000005</v>
          </cell>
          <cell r="AU94">
            <v>6155</v>
          </cell>
        </row>
        <row r="95">
          <cell r="F95">
            <v>0</v>
          </cell>
          <cell r="G95">
            <v>0</v>
          </cell>
          <cell r="H95">
            <v>0</v>
          </cell>
          <cell r="I95">
            <v>0</v>
          </cell>
          <cell r="J95">
            <v>0</v>
          </cell>
          <cell r="K95">
            <v>0</v>
          </cell>
          <cell r="L95">
            <v>0</v>
          </cell>
          <cell r="M95">
            <v>0</v>
          </cell>
          <cell r="N95">
            <v>0</v>
          </cell>
          <cell r="O95">
            <v>0</v>
          </cell>
          <cell r="P95">
            <v>1</v>
          </cell>
          <cell r="Q95">
            <v>22</v>
          </cell>
          <cell r="V95">
            <v>226</v>
          </cell>
          <cell r="AE95">
            <v>0</v>
          </cell>
          <cell r="AF95">
            <v>0</v>
          </cell>
          <cell r="AG95">
            <v>0</v>
          </cell>
          <cell r="AH95">
            <v>0</v>
          </cell>
          <cell r="AI95">
            <v>0</v>
          </cell>
          <cell r="AJ95">
            <v>0</v>
          </cell>
          <cell r="AK95">
            <v>0</v>
          </cell>
          <cell r="AL95">
            <v>0</v>
          </cell>
          <cell r="AM95">
            <v>0</v>
          </cell>
          <cell r="AN95">
            <v>0</v>
          </cell>
          <cell r="AO95">
            <v>3</v>
          </cell>
          <cell r="AP95">
            <v>24</v>
          </cell>
          <cell r="AU95">
            <v>202</v>
          </cell>
        </row>
        <row r="96">
          <cell r="F96">
            <v>0</v>
          </cell>
          <cell r="G96">
            <v>0</v>
          </cell>
          <cell r="H96">
            <v>0</v>
          </cell>
          <cell r="I96">
            <v>0</v>
          </cell>
          <cell r="J96">
            <v>0</v>
          </cell>
          <cell r="K96">
            <v>0</v>
          </cell>
          <cell r="L96">
            <v>0</v>
          </cell>
          <cell r="M96">
            <v>0</v>
          </cell>
          <cell r="N96">
            <v>0</v>
          </cell>
          <cell r="O96">
            <v>0</v>
          </cell>
          <cell r="P96">
            <v>0</v>
          </cell>
          <cell r="Q96">
            <v>0</v>
          </cell>
          <cell r="V96">
            <v>154.00000000000003</v>
          </cell>
          <cell r="AE96">
            <v>0</v>
          </cell>
          <cell r="AF96">
            <v>0</v>
          </cell>
          <cell r="AG96">
            <v>0</v>
          </cell>
          <cell r="AH96">
            <v>0</v>
          </cell>
          <cell r="AI96">
            <v>0</v>
          </cell>
          <cell r="AJ96">
            <v>0</v>
          </cell>
          <cell r="AK96">
            <v>0</v>
          </cell>
          <cell r="AL96">
            <v>0</v>
          </cell>
          <cell r="AM96">
            <v>0</v>
          </cell>
          <cell r="AN96">
            <v>0</v>
          </cell>
          <cell r="AO96">
            <v>0</v>
          </cell>
          <cell r="AP96">
            <v>1</v>
          </cell>
          <cell r="AU96">
            <v>151</v>
          </cell>
        </row>
        <row r="97">
          <cell r="F97">
            <v>0</v>
          </cell>
          <cell r="G97">
            <v>0</v>
          </cell>
          <cell r="H97">
            <v>0</v>
          </cell>
          <cell r="I97">
            <v>0</v>
          </cell>
          <cell r="J97">
            <v>1</v>
          </cell>
          <cell r="K97">
            <v>4</v>
          </cell>
          <cell r="L97">
            <v>2</v>
          </cell>
          <cell r="M97">
            <v>6.9999999999999991</v>
          </cell>
          <cell r="N97">
            <v>21</v>
          </cell>
          <cell r="O97">
            <v>30.999999999999996</v>
          </cell>
          <cell r="P97">
            <v>30.000000000000007</v>
          </cell>
          <cell r="Q97">
            <v>36.999999999999993</v>
          </cell>
          <cell r="V97">
            <v>1317.0000000000005</v>
          </cell>
          <cell r="AE97">
            <v>0</v>
          </cell>
          <cell r="AF97">
            <v>0</v>
          </cell>
          <cell r="AG97">
            <v>0</v>
          </cell>
          <cell r="AH97">
            <v>0</v>
          </cell>
          <cell r="AI97">
            <v>0</v>
          </cell>
          <cell r="AJ97">
            <v>1</v>
          </cell>
          <cell r="AK97">
            <v>2</v>
          </cell>
          <cell r="AL97">
            <v>7</v>
          </cell>
          <cell r="AM97">
            <v>16.000000000000004</v>
          </cell>
          <cell r="AN97">
            <v>26.999999999999993</v>
          </cell>
          <cell r="AO97">
            <v>24.000000000000004</v>
          </cell>
          <cell r="AP97">
            <v>39.999999999999993</v>
          </cell>
          <cell r="AU97">
            <v>2293.9999999999982</v>
          </cell>
        </row>
        <row r="98">
          <cell r="F98">
            <v>0</v>
          </cell>
          <cell r="G98">
            <v>0</v>
          </cell>
          <cell r="H98">
            <v>0</v>
          </cell>
          <cell r="I98">
            <v>0</v>
          </cell>
          <cell r="J98">
            <v>0</v>
          </cell>
          <cell r="K98">
            <v>1</v>
          </cell>
          <cell r="L98">
            <v>0</v>
          </cell>
          <cell r="M98">
            <v>6.9999999999999991</v>
          </cell>
          <cell r="N98">
            <v>20</v>
          </cell>
          <cell r="O98">
            <v>26.000000000000004</v>
          </cell>
          <cell r="P98">
            <v>58.000000000000021</v>
          </cell>
          <cell r="Q98">
            <v>37</v>
          </cell>
          <cell r="V98">
            <v>923.00000000000011</v>
          </cell>
          <cell r="AE98">
            <v>0</v>
          </cell>
          <cell r="AF98">
            <v>0</v>
          </cell>
          <cell r="AG98">
            <v>0</v>
          </cell>
          <cell r="AH98">
            <v>0</v>
          </cell>
          <cell r="AI98">
            <v>0</v>
          </cell>
          <cell r="AJ98">
            <v>0</v>
          </cell>
          <cell r="AK98">
            <v>6</v>
          </cell>
          <cell r="AL98">
            <v>10</v>
          </cell>
          <cell r="AM98">
            <v>14</v>
          </cell>
          <cell r="AN98">
            <v>51.999999999999993</v>
          </cell>
          <cell r="AO98">
            <v>46</v>
          </cell>
          <cell r="AP98">
            <v>46</v>
          </cell>
          <cell r="AU98">
            <v>1104.9999999999995</v>
          </cell>
        </row>
        <row r="99">
          <cell r="F99">
            <v>0</v>
          </cell>
          <cell r="G99">
            <v>0</v>
          </cell>
          <cell r="H99">
            <v>0</v>
          </cell>
          <cell r="I99">
            <v>0</v>
          </cell>
          <cell r="J99">
            <v>1</v>
          </cell>
          <cell r="K99">
            <v>1</v>
          </cell>
          <cell r="L99">
            <v>9</v>
          </cell>
          <cell r="M99">
            <v>7</v>
          </cell>
          <cell r="N99">
            <v>25</v>
          </cell>
          <cell r="O99">
            <v>112.00000000000003</v>
          </cell>
          <cell r="P99">
            <v>270.99999999999994</v>
          </cell>
          <cell r="Q99">
            <v>305.00000000000011</v>
          </cell>
          <cell r="V99">
            <v>2557.9999999999991</v>
          </cell>
          <cell r="AE99">
            <v>0</v>
          </cell>
          <cell r="AF99">
            <v>0</v>
          </cell>
          <cell r="AG99">
            <v>1</v>
          </cell>
          <cell r="AH99">
            <v>0</v>
          </cell>
          <cell r="AI99">
            <v>0</v>
          </cell>
          <cell r="AJ99">
            <v>4</v>
          </cell>
          <cell r="AK99">
            <v>8</v>
          </cell>
          <cell r="AL99">
            <v>9</v>
          </cell>
          <cell r="AM99">
            <v>34.000000000000007</v>
          </cell>
          <cell r="AN99">
            <v>116.99999999999996</v>
          </cell>
          <cell r="AO99">
            <v>273.99999999999994</v>
          </cell>
          <cell r="AP99">
            <v>258.99999999999994</v>
          </cell>
          <cell r="AU99">
            <v>2641.0000000000018</v>
          </cell>
        </row>
        <row r="100">
          <cell r="F100">
            <v>0</v>
          </cell>
          <cell r="G100">
            <v>0</v>
          </cell>
          <cell r="H100">
            <v>0</v>
          </cell>
          <cell r="I100">
            <v>1</v>
          </cell>
          <cell r="J100">
            <v>1</v>
          </cell>
          <cell r="K100">
            <v>1</v>
          </cell>
          <cell r="L100">
            <v>0</v>
          </cell>
          <cell r="M100">
            <v>5</v>
          </cell>
          <cell r="N100">
            <v>5</v>
          </cell>
          <cell r="O100">
            <v>42</v>
          </cell>
          <cell r="P100">
            <v>145.00000000000003</v>
          </cell>
          <cell r="Q100">
            <v>305</v>
          </cell>
          <cell r="V100">
            <v>2351.9999999999991</v>
          </cell>
          <cell r="AE100">
            <v>0</v>
          </cell>
          <cell r="AF100">
            <v>0</v>
          </cell>
          <cell r="AG100">
            <v>0</v>
          </cell>
          <cell r="AH100">
            <v>0</v>
          </cell>
          <cell r="AI100">
            <v>0</v>
          </cell>
          <cell r="AJ100">
            <v>0</v>
          </cell>
          <cell r="AK100">
            <v>6</v>
          </cell>
          <cell r="AL100">
            <v>4</v>
          </cell>
          <cell r="AM100">
            <v>13</v>
          </cell>
          <cell r="AN100">
            <v>39.000000000000007</v>
          </cell>
          <cell r="AO100">
            <v>167.00000000000006</v>
          </cell>
          <cell r="AP100">
            <v>314.99999999999994</v>
          </cell>
          <cell r="AU100">
            <v>2630.9999999999991</v>
          </cell>
        </row>
        <row r="101">
          <cell r="F101">
            <v>0</v>
          </cell>
          <cell r="G101">
            <v>0</v>
          </cell>
          <cell r="H101">
            <v>0</v>
          </cell>
          <cell r="I101">
            <v>0</v>
          </cell>
          <cell r="J101">
            <v>0</v>
          </cell>
          <cell r="K101">
            <v>0</v>
          </cell>
          <cell r="L101">
            <v>0</v>
          </cell>
          <cell r="M101">
            <v>0</v>
          </cell>
          <cell r="N101">
            <v>3</v>
          </cell>
          <cell r="O101">
            <v>3</v>
          </cell>
          <cell r="P101">
            <v>38.999999999999993</v>
          </cell>
          <cell r="Q101">
            <v>189.00000000000003</v>
          </cell>
          <cell r="V101">
            <v>2005.9999999999995</v>
          </cell>
          <cell r="AE101">
            <v>0</v>
          </cell>
          <cell r="AF101">
            <v>0</v>
          </cell>
          <cell r="AG101">
            <v>1</v>
          </cell>
          <cell r="AH101">
            <v>0</v>
          </cell>
          <cell r="AI101">
            <v>0</v>
          </cell>
          <cell r="AJ101">
            <v>2</v>
          </cell>
          <cell r="AK101">
            <v>2</v>
          </cell>
          <cell r="AL101">
            <v>1</v>
          </cell>
          <cell r="AM101">
            <v>5</v>
          </cell>
          <cell r="AN101">
            <v>4</v>
          </cell>
          <cell r="AO101">
            <v>36.000000000000007</v>
          </cell>
          <cell r="AP101">
            <v>123.99999999999997</v>
          </cell>
          <cell r="AU101">
            <v>1717</v>
          </cell>
        </row>
        <row r="102">
          <cell r="F102">
            <v>0</v>
          </cell>
          <cell r="G102">
            <v>0</v>
          </cell>
          <cell r="H102">
            <v>0</v>
          </cell>
          <cell r="I102">
            <v>0</v>
          </cell>
          <cell r="J102">
            <v>0</v>
          </cell>
          <cell r="K102">
            <v>0</v>
          </cell>
          <cell r="L102">
            <v>0</v>
          </cell>
          <cell r="M102">
            <v>0</v>
          </cell>
          <cell r="N102">
            <v>0</v>
          </cell>
          <cell r="O102">
            <v>1</v>
          </cell>
          <cell r="P102">
            <v>12.000000000000002</v>
          </cell>
          <cell r="Q102">
            <v>41</v>
          </cell>
          <cell r="V102">
            <v>1050</v>
          </cell>
          <cell r="AE102">
            <v>0</v>
          </cell>
          <cell r="AF102">
            <v>0</v>
          </cell>
          <cell r="AG102">
            <v>1</v>
          </cell>
          <cell r="AH102">
            <v>0</v>
          </cell>
          <cell r="AI102">
            <v>0</v>
          </cell>
          <cell r="AJ102">
            <v>0</v>
          </cell>
          <cell r="AK102">
            <v>1</v>
          </cell>
          <cell r="AL102">
            <v>0</v>
          </cell>
          <cell r="AM102">
            <v>3</v>
          </cell>
          <cell r="AN102">
            <v>1</v>
          </cell>
          <cell r="AO102">
            <v>3</v>
          </cell>
          <cell r="AP102">
            <v>36</v>
          </cell>
          <cell r="AU102">
            <v>784</v>
          </cell>
        </row>
        <row r="103">
          <cell r="F103">
            <v>2</v>
          </cell>
          <cell r="G103">
            <v>9</v>
          </cell>
          <cell r="H103">
            <v>17</v>
          </cell>
          <cell r="I103">
            <v>15</v>
          </cell>
          <cell r="J103">
            <v>20</v>
          </cell>
          <cell r="K103">
            <v>15</v>
          </cell>
          <cell r="L103">
            <v>20</v>
          </cell>
          <cell r="M103">
            <v>13</v>
          </cell>
          <cell r="N103">
            <v>14.000000000000002</v>
          </cell>
          <cell r="O103">
            <v>20</v>
          </cell>
          <cell r="P103">
            <v>9</v>
          </cell>
          <cell r="Q103">
            <v>9</v>
          </cell>
          <cell r="V103">
            <v>294</v>
          </cell>
          <cell r="AE103">
            <v>0</v>
          </cell>
          <cell r="AF103">
            <v>0</v>
          </cell>
          <cell r="AG103">
            <v>0</v>
          </cell>
          <cell r="AH103">
            <v>0</v>
          </cell>
          <cell r="AI103">
            <v>0</v>
          </cell>
          <cell r="AJ103">
            <v>0</v>
          </cell>
          <cell r="AK103">
            <v>0</v>
          </cell>
          <cell r="AL103">
            <v>0</v>
          </cell>
          <cell r="AM103">
            <v>0</v>
          </cell>
          <cell r="AN103">
            <v>0</v>
          </cell>
          <cell r="AO103">
            <v>0</v>
          </cell>
          <cell r="AP103">
            <v>0</v>
          </cell>
          <cell r="AU103">
            <v>0</v>
          </cell>
        </row>
        <row r="104">
          <cell r="F104">
            <v>0</v>
          </cell>
          <cell r="G104">
            <v>0</v>
          </cell>
          <cell r="H104">
            <v>0</v>
          </cell>
          <cell r="I104">
            <v>0</v>
          </cell>
          <cell r="J104">
            <v>4</v>
          </cell>
          <cell r="K104">
            <v>17</v>
          </cell>
          <cell r="L104">
            <v>26.999999999999996</v>
          </cell>
          <cell r="M104">
            <v>24</v>
          </cell>
          <cell r="N104">
            <v>23</v>
          </cell>
          <cell r="O104">
            <v>22</v>
          </cell>
          <cell r="P104">
            <v>11</v>
          </cell>
          <cell r="Q104">
            <v>6</v>
          </cell>
          <cell r="V104">
            <v>139</v>
          </cell>
          <cell r="AE104">
            <v>0</v>
          </cell>
          <cell r="AF104">
            <v>0</v>
          </cell>
          <cell r="AG104">
            <v>0</v>
          </cell>
          <cell r="AH104">
            <v>0</v>
          </cell>
          <cell r="AI104">
            <v>2</v>
          </cell>
          <cell r="AJ104">
            <v>8</v>
          </cell>
          <cell r="AK104">
            <v>16</v>
          </cell>
          <cell r="AL104">
            <v>22</v>
          </cell>
          <cell r="AM104">
            <v>21</v>
          </cell>
          <cell r="AN104">
            <v>11</v>
          </cell>
          <cell r="AO104">
            <v>3</v>
          </cell>
          <cell r="AP104">
            <v>1</v>
          </cell>
          <cell r="AU104">
            <v>89</v>
          </cell>
        </row>
        <row r="122">
          <cell r="F122">
            <v>6855</v>
          </cell>
          <cell r="G122">
            <v>675</v>
          </cell>
          <cell r="H122">
            <v>87</v>
          </cell>
          <cell r="I122">
            <v>20</v>
          </cell>
          <cell r="J122">
            <v>13</v>
          </cell>
          <cell r="K122">
            <v>12</v>
          </cell>
          <cell r="L122">
            <v>5</v>
          </cell>
          <cell r="M122">
            <v>3</v>
          </cell>
          <cell r="N122">
            <v>2</v>
          </cell>
          <cell r="O122">
            <v>3</v>
          </cell>
          <cell r="P122">
            <v>0</v>
          </cell>
          <cell r="Q122">
            <v>0</v>
          </cell>
          <cell r="V122">
            <v>8370</v>
          </cell>
          <cell r="AE122">
            <v>6659</v>
          </cell>
          <cell r="AF122">
            <v>549</v>
          </cell>
          <cell r="AG122">
            <v>68</v>
          </cell>
          <cell r="AH122">
            <v>16</v>
          </cell>
          <cell r="AI122">
            <v>17</v>
          </cell>
          <cell r="AJ122">
            <v>10</v>
          </cell>
          <cell r="AK122">
            <v>12</v>
          </cell>
          <cell r="AL122">
            <v>4</v>
          </cell>
          <cell r="AM122">
            <v>2</v>
          </cell>
          <cell r="AN122">
            <v>5</v>
          </cell>
          <cell r="AO122">
            <v>2</v>
          </cell>
          <cell r="AP122">
            <v>0</v>
          </cell>
          <cell r="AU122">
            <v>9003</v>
          </cell>
        </row>
        <row r="123">
          <cell r="F123">
            <v>698</v>
          </cell>
          <cell r="G123">
            <v>7451</v>
          </cell>
          <cell r="H123">
            <v>2315</v>
          </cell>
          <cell r="I123">
            <v>843</v>
          </cell>
          <cell r="J123">
            <v>347</v>
          </cell>
          <cell r="K123">
            <v>165</v>
          </cell>
          <cell r="L123">
            <v>83</v>
          </cell>
          <cell r="M123">
            <v>36</v>
          </cell>
          <cell r="N123">
            <v>21</v>
          </cell>
          <cell r="O123">
            <v>18</v>
          </cell>
          <cell r="P123">
            <v>8</v>
          </cell>
          <cell r="Q123">
            <v>6</v>
          </cell>
          <cell r="V123">
            <v>12037</v>
          </cell>
          <cell r="AE123">
            <v>796</v>
          </cell>
          <cell r="AF123">
            <v>7020</v>
          </cell>
          <cell r="AG123">
            <v>2090</v>
          </cell>
          <cell r="AH123">
            <v>728</v>
          </cell>
          <cell r="AI123">
            <v>318</v>
          </cell>
          <cell r="AJ123">
            <v>126</v>
          </cell>
          <cell r="AK123">
            <v>74</v>
          </cell>
          <cell r="AL123">
            <v>33</v>
          </cell>
          <cell r="AM123">
            <v>18</v>
          </cell>
          <cell r="AN123">
            <v>7</v>
          </cell>
          <cell r="AO123">
            <v>3</v>
          </cell>
          <cell r="AP123">
            <v>4</v>
          </cell>
          <cell r="AU123">
            <v>11241</v>
          </cell>
        </row>
        <row r="124">
          <cell r="F124">
            <v>27</v>
          </cell>
          <cell r="G124">
            <v>717</v>
          </cell>
          <cell r="H124">
            <v>6144</v>
          </cell>
          <cell r="I124">
            <v>2343</v>
          </cell>
          <cell r="J124">
            <v>1008</v>
          </cell>
          <cell r="K124">
            <v>494</v>
          </cell>
          <cell r="L124">
            <v>262</v>
          </cell>
          <cell r="M124">
            <v>126</v>
          </cell>
          <cell r="N124">
            <v>75</v>
          </cell>
          <cell r="O124">
            <v>32</v>
          </cell>
          <cell r="P124">
            <v>24</v>
          </cell>
          <cell r="Q124">
            <v>13</v>
          </cell>
          <cell r="V124">
            <v>11309</v>
          </cell>
          <cell r="AE124">
            <v>13</v>
          </cell>
          <cell r="AF124">
            <v>607</v>
          </cell>
          <cell r="AG124">
            <v>6005</v>
          </cell>
          <cell r="AH124">
            <v>2129</v>
          </cell>
          <cell r="AI124">
            <v>971</v>
          </cell>
          <cell r="AJ124">
            <v>450</v>
          </cell>
          <cell r="AK124">
            <v>230</v>
          </cell>
          <cell r="AL124">
            <v>110</v>
          </cell>
          <cell r="AM124">
            <v>49</v>
          </cell>
          <cell r="AN124">
            <v>38</v>
          </cell>
          <cell r="AO124">
            <v>9</v>
          </cell>
          <cell r="AP124">
            <v>4</v>
          </cell>
          <cell r="AU124">
            <v>10631</v>
          </cell>
        </row>
        <row r="125">
          <cell r="F125">
            <v>5</v>
          </cell>
          <cell r="G125">
            <v>30</v>
          </cell>
          <cell r="H125">
            <v>701</v>
          </cell>
          <cell r="I125">
            <v>5490</v>
          </cell>
          <cell r="J125">
            <v>2431</v>
          </cell>
          <cell r="K125">
            <v>1215</v>
          </cell>
          <cell r="L125">
            <v>633</v>
          </cell>
          <cell r="M125">
            <v>324</v>
          </cell>
          <cell r="N125">
            <v>194</v>
          </cell>
          <cell r="O125">
            <v>75</v>
          </cell>
          <cell r="P125">
            <v>46</v>
          </cell>
          <cell r="Q125">
            <v>23</v>
          </cell>
          <cell r="V125">
            <v>11204</v>
          </cell>
          <cell r="AE125">
            <v>1</v>
          </cell>
          <cell r="AF125">
            <v>16</v>
          </cell>
          <cell r="AG125">
            <v>659</v>
          </cell>
          <cell r="AH125">
            <v>5671</v>
          </cell>
          <cell r="AI125">
            <v>2191</v>
          </cell>
          <cell r="AJ125">
            <v>1078</v>
          </cell>
          <cell r="AK125">
            <v>551</v>
          </cell>
          <cell r="AL125">
            <v>283</v>
          </cell>
          <cell r="AM125">
            <v>137</v>
          </cell>
          <cell r="AN125">
            <v>67</v>
          </cell>
          <cell r="AO125">
            <v>29</v>
          </cell>
          <cell r="AP125">
            <v>12</v>
          </cell>
          <cell r="AU125">
            <v>10729</v>
          </cell>
        </row>
        <row r="126">
          <cell r="F126">
            <v>2</v>
          </cell>
          <cell r="G126">
            <v>5</v>
          </cell>
          <cell r="H126">
            <v>31</v>
          </cell>
          <cell r="I126">
            <v>699</v>
          </cell>
          <cell r="J126">
            <v>5010</v>
          </cell>
          <cell r="K126">
            <v>2456</v>
          </cell>
          <cell r="L126">
            <v>1191</v>
          </cell>
          <cell r="M126">
            <v>639</v>
          </cell>
          <cell r="N126">
            <v>337</v>
          </cell>
          <cell r="O126">
            <v>170</v>
          </cell>
          <cell r="P126">
            <v>87</v>
          </cell>
          <cell r="Q126">
            <v>32</v>
          </cell>
          <cell r="V126">
            <v>10699</v>
          </cell>
          <cell r="AE126">
            <v>3</v>
          </cell>
          <cell r="AF126">
            <v>3</v>
          </cell>
          <cell r="AG126">
            <v>19</v>
          </cell>
          <cell r="AH126">
            <v>645</v>
          </cell>
          <cell r="AI126">
            <v>5112</v>
          </cell>
          <cell r="AJ126">
            <v>2334</v>
          </cell>
          <cell r="AK126">
            <v>1166</v>
          </cell>
          <cell r="AL126">
            <v>626</v>
          </cell>
          <cell r="AM126">
            <v>302</v>
          </cell>
          <cell r="AN126">
            <v>150</v>
          </cell>
          <cell r="AO126">
            <v>48</v>
          </cell>
          <cell r="AP126">
            <v>28</v>
          </cell>
          <cell r="AU126">
            <v>10465</v>
          </cell>
        </row>
        <row r="127">
          <cell r="F127">
            <v>3</v>
          </cell>
          <cell r="G127">
            <v>5</v>
          </cell>
          <cell r="H127">
            <v>7</v>
          </cell>
          <cell r="I127">
            <v>36</v>
          </cell>
          <cell r="J127">
            <v>889</v>
          </cell>
          <cell r="K127">
            <v>4853</v>
          </cell>
          <cell r="L127">
            <v>2437</v>
          </cell>
          <cell r="M127">
            <v>1155</v>
          </cell>
          <cell r="N127">
            <v>641</v>
          </cell>
          <cell r="O127">
            <v>341</v>
          </cell>
          <cell r="P127">
            <v>157</v>
          </cell>
          <cell r="Q127">
            <v>68</v>
          </cell>
          <cell r="V127">
            <v>10659</v>
          </cell>
          <cell r="AE127">
            <v>0</v>
          </cell>
          <cell r="AF127">
            <v>3</v>
          </cell>
          <cell r="AG127">
            <v>2</v>
          </cell>
          <cell r="AH127">
            <v>27</v>
          </cell>
          <cell r="AI127">
            <v>681</v>
          </cell>
          <cell r="AJ127">
            <v>4721</v>
          </cell>
          <cell r="AK127">
            <v>2295</v>
          </cell>
          <cell r="AL127">
            <v>1167</v>
          </cell>
          <cell r="AM127">
            <v>581</v>
          </cell>
          <cell r="AN127">
            <v>306</v>
          </cell>
          <cell r="AO127">
            <v>131</v>
          </cell>
          <cell r="AP127">
            <v>71</v>
          </cell>
          <cell r="AU127">
            <v>10028</v>
          </cell>
        </row>
        <row r="128">
          <cell r="F128">
            <v>0</v>
          </cell>
          <cell r="G128">
            <v>4</v>
          </cell>
          <cell r="H128">
            <v>3</v>
          </cell>
          <cell r="I128">
            <v>8</v>
          </cell>
          <cell r="J128">
            <v>26</v>
          </cell>
          <cell r="K128">
            <v>1029</v>
          </cell>
          <cell r="L128">
            <v>4623</v>
          </cell>
          <cell r="M128">
            <v>2530</v>
          </cell>
          <cell r="N128">
            <v>1642</v>
          </cell>
          <cell r="O128">
            <v>931</v>
          </cell>
          <cell r="P128">
            <v>429</v>
          </cell>
          <cell r="Q128">
            <v>163</v>
          </cell>
          <cell r="V128">
            <v>11502</v>
          </cell>
          <cell r="AE128">
            <v>1</v>
          </cell>
          <cell r="AF128">
            <v>3</v>
          </cell>
          <cell r="AG128">
            <v>1</v>
          </cell>
          <cell r="AH128">
            <v>2</v>
          </cell>
          <cell r="AI128">
            <v>17</v>
          </cell>
          <cell r="AJ128">
            <v>836</v>
          </cell>
          <cell r="AK128">
            <v>4627</v>
          </cell>
          <cell r="AL128">
            <v>2653</v>
          </cell>
          <cell r="AM128">
            <v>1491</v>
          </cell>
          <cell r="AN128">
            <v>876</v>
          </cell>
          <cell r="AO128">
            <v>384</v>
          </cell>
          <cell r="AP128">
            <v>149</v>
          </cell>
          <cell r="AU128">
            <v>11130</v>
          </cell>
        </row>
        <row r="129">
          <cell r="F129">
            <v>0</v>
          </cell>
          <cell r="G129">
            <v>2</v>
          </cell>
          <cell r="H129">
            <v>4</v>
          </cell>
          <cell r="I129">
            <v>6</v>
          </cell>
          <cell r="J129">
            <v>8</v>
          </cell>
          <cell r="K129">
            <v>32</v>
          </cell>
          <cell r="L129">
            <v>1074</v>
          </cell>
          <cell r="M129">
            <v>3854</v>
          </cell>
          <cell r="N129">
            <v>2158</v>
          </cell>
          <cell r="O129">
            <v>1431</v>
          </cell>
          <cell r="P129">
            <v>805</v>
          </cell>
          <cell r="Q129">
            <v>387</v>
          </cell>
          <cell r="V129">
            <v>9997</v>
          </cell>
          <cell r="AE129">
            <v>1</v>
          </cell>
          <cell r="AF129">
            <v>0</v>
          </cell>
          <cell r="AG129">
            <v>0</v>
          </cell>
          <cell r="AH129">
            <v>0</v>
          </cell>
          <cell r="AI129">
            <v>2</v>
          </cell>
          <cell r="AJ129">
            <v>14</v>
          </cell>
          <cell r="AK129">
            <v>914</v>
          </cell>
          <cell r="AL129">
            <v>4081</v>
          </cell>
          <cell r="AM129">
            <v>2152</v>
          </cell>
          <cell r="AN129">
            <v>1347</v>
          </cell>
          <cell r="AO129">
            <v>701</v>
          </cell>
          <cell r="AP129">
            <v>297</v>
          </cell>
          <cell r="AU129">
            <v>9696</v>
          </cell>
        </row>
        <row r="130">
          <cell r="F130">
            <v>0</v>
          </cell>
          <cell r="G130">
            <v>0</v>
          </cell>
          <cell r="H130">
            <v>0</v>
          </cell>
          <cell r="I130">
            <v>3</v>
          </cell>
          <cell r="J130">
            <v>2</v>
          </cell>
          <cell r="K130">
            <v>4</v>
          </cell>
          <cell r="L130">
            <v>44</v>
          </cell>
          <cell r="M130">
            <v>1110</v>
          </cell>
          <cell r="N130">
            <v>3554</v>
          </cell>
          <cell r="O130">
            <v>2070</v>
          </cell>
          <cell r="P130">
            <v>1322</v>
          </cell>
          <cell r="Q130">
            <v>644</v>
          </cell>
          <cell r="V130">
            <v>9194</v>
          </cell>
          <cell r="AE130">
            <v>1</v>
          </cell>
          <cell r="AF130">
            <v>1</v>
          </cell>
          <cell r="AG130">
            <v>0</v>
          </cell>
          <cell r="AH130">
            <v>1</v>
          </cell>
          <cell r="AI130">
            <v>0</v>
          </cell>
          <cell r="AJ130">
            <v>8</v>
          </cell>
          <cell r="AK130">
            <v>20</v>
          </cell>
          <cell r="AL130">
            <v>949</v>
          </cell>
          <cell r="AM130">
            <v>3424</v>
          </cell>
          <cell r="AN130">
            <v>1893</v>
          </cell>
          <cell r="AO130">
            <v>1177</v>
          </cell>
          <cell r="AP130">
            <v>572</v>
          </cell>
          <cell r="AU130">
            <v>8398</v>
          </cell>
        </row>
        <row r="131">
          <cell r="F131">
            <v>2</v>
          </cell>
          <cell r="G131">
            <v>0</v>
          </cell>
          <cell r="H131">
            <v>0</v>
          </cell>
          <cell r="I131">
            <v>1</v>
          </cell>
          <cell r="J131">
            <v>0</v>
          </cell>
          <cell r="K131">
            <v>0</v>
          </cell>
          <cell r="L131">
            <v>10</v>
          </cell>
          <cell r="M131">
            <v>60</v>
          </cell>
          <cell r="N131">
            <v>1065</v>
          </cell>
          <cell r="O131">
            <v>3394</v>
          </cell>
          <cell r="P131">
            <v>1855</v>
          </cell>
          <cell r="Q131">
            <v>1072</v>
          </cell>
          <cell r="V131">
            <v>8228</v>
          </cell>
          <cell r="AE131">
            <v>1</v>
          </cell>
          <cell r="AF131">
            <v>0</v>
          </cell>
          <cell r="AG131">
            <v>0</v>
          </cell>
          <cell r="AH131">
            <v>0</v>
          </cell>
          <cell r="AI131">
            <v>1</v>
          </cell>
          <cell r="AJ131">
            <v>0</v>
          </cell>
          <cell r="AK131">
            <v>0</v>
          </cell>
          <cell r="AL131">
            <v>27</v>
          </cell>
          <cell r="AM131">
            <v>998</v>
          </cell>
          <cell r="AN131">
            <v>3134</v>
          </cell>
          <cell r="AO131">
            <v>1807</v>
          </cell>
          <cell r="AP131">
            <v>1074</v>
          </cell>
          <cell r="AU131">
            <v>7757</v>
          </cell>
        </row>
        <row r="132">
          <cell r="F132">
            <v>0</v>
          </cell>
          <cell r="G132">
            <v>0</v>
          </cell>
          <cell r="H132">
            <v>0</v>
          </cell>
          <cell r="I132">
            <v>0</v>
          </cell>
          <cell r="J132">
            <v>0</v>
          </cell>
          <cell r="K132">
            <v>1</v>
          </cell>
          <cell r="L132">
            <v>1</v>
          </cell>
          <cell r="M132">
            <v>9</v>
          </cell>
          <cell r="N132">
            <v>54</v>
          </cell>
          <cell r="O132">
            <v>1048</v>
          </cell>
          <cell r="P132">
            <v>3038</v>
          </cell>
          <cell r="Q132">
            <v>1697</v>
          </cell>
          <cell r="V132">
            <v>7411</v>
          </cell>
          <cell r="AE132">
            <v>0</v>
          </cell>
          <cell r="AF132">
            <v>0</v>
          </cell>
          <cell r="AG132">
            <v>0</v>
          </cell>
          <cell r="AH132">
            <v>1</v>
          </cell>
          <cell r="AI132">
            <v>0</v>
          </cell>
          <cell r="AJ132">
            <v>0</v>
          </cell>
          <cell r="AK132">
            <v>0</v>
          </cell>
          <cell r="AL132">
            <v>4</v>
          </cell>
          <cell r="AM132">
            <v>36</v>
          </cell>
          <cell r="AN132">
            <v>924</v>
          </cell>
          <cell r="AO132">
            <v>2935</v>
          </cell>
          <cell r="AP132">
            <v>1564</v>
          </cell>
          <cell r="AU132">
            <v>6875</v>
          </cell>
        </row>
        <row r="133">
          <cell r="F133">
            <v>0</v>
          </cell>
          <cell r="G133">
            <v>0</v>
          </cell>
          <cell r="H133">
            <v>1</v>
          </cell>
          <cell r="I133">
            <v>0</v>
          </cell>
          <cell r="J133">
            <v>0</v>
          </cell>
          <cell r="K133">
            <v>0</v>
          </cell>
          <cell r="L133">
            <v>0</v>
          </cell>
          <cell r="M133">
            <v>2</v>
          </cell>
          <cell r="N133">
            <v>7</v>
          </cell>
          <cell r="O133">
            <v>55</v>
          </cell>
          <cell r="P133">
            <v>899</v>
          </cell>
          <cell r="Q133">
            <v>2798</v>
          </cell>
          <cell r="V133">
            <v>6338</v>
          </cell>
          <cell r="AE133">
            <v>0</v>
          </cell>
          <cell r="AF133">
            <v>0</v>
          </cell>
          <cell r="AG133">
            <v>0</v>
          </cell>
          <cell r="AH133">
            <v>0</v>
          </cell>
          <cell r="AI133">
            <v>0</v>
          </cell>
          <cell r="AJ133">
            <v>0</v>
          </cell>
          <cell r="AK133">
            <v>0</v>
          </cell>
          <cell r="AL133">
            <v>0</v>
          </cell>
          <cell r="AM133">
            <v>1</v>
          </cell>
          <cell r="AN133">
            <v>40</v>
          </cell>
          <cell r="AO133">
            <v>925</v>
          </cell>
          <cell r="AP133">
            <v>2649</v>
          </cell>
          <cell r="AU133">
            <v>6062</v>
          </cell>
        </row>
        <row r="134">
          <cell r="F134">
            <v>0</v>
          </cell>
          <cell r="G134">
            <v>0</v>
          </cell>
          <cell r="H134">
            <v>0</v>
          </cell>
          <cell r="I134">
            <v>0</v>
          </cell>
          <cell r="J134">
            <v>0</v>
          </cell>
          <cell r="K134">
            <v>0</v>
          </cell>
          <cell r="L134">
            <v>0</v>
          </cell>
          <cell r="M134">
            <v>0</v>
          </cell>
          <cell r="N134">
            <v>0</v>
          </cell>
          <cell r="O134">
            <v>0</v>
          </cell>
          <cell r="P134">
            <v>1</v>
          </cell>
          <cell r="Q134">
            <v>19</v>
          </cell>
          <cell r="V134">
            <v>260</v>
          </cell>
          <cell r="AE134">
            <v>0</v>
          </cell>
          <cell r="AF134">
            <v>0</v>
          </cell>
          <cell r="AG134">
            <v>0</v>
          </cell>
          <cell r="AH134">
            <v>0</v>
          </cell>
          <cell r="AI134">
            <v>0</v>
          </cell>
          <cell r="AJ134">
            <v>0</v>
          </cell>
          <cell r="AK134">
            <v>0</v>
          </cell>
          <cell r="AL134">
            <v>0</v>
          </cell>
          <cell r="AM134">
            <v>0</v>
          </cell>
          <cell r="AN134">
            <v>0</v>
          </cell>
          <cell r="AO134">
            <v>2</v>
          </cell>
          <cell r="AP134">
            <v>17</v>
          </cell>
          <cell r="AU134">
            <v>235</v>
          </cell>
        </row>
        <row r="135">
          <cell r="F135">
            <v>0</v>
          </cell>
          <cell r="G135">
            <v>0</v>
          </cell>
          <cell r="H135">
            <v>0</v>
          </cell>
          <cell r="I135">
            <v>0</v>
          </cell>
          <cell r="J135">
            <v>0</v>
          </cell>
          <cell r="K135">
            <v>0</v>
          </cell>
          <cell r="L135">
            <v>0</v>
          </cell>
          <cell r="M135">
            <v>0</v>
          </cell>
          <cell r="N135">
            <v>0</v>
          </cell>
          <cell r="O135">
            <v>0</v>
          </cell>
          <cell r="P135">
            <v>0</v>
          </cell>
          <cell r="Q135">
            <v>1</v>
          </cell>
          <cell r="V135">
            <v>154</v>
          </cell>
          <cell r="AE135">
            <v>0</v>
          </cell>
          <cell r="AF135">
            <v>0</v>
          </cell>
          <cell r="AG135">
            <v>0</v>
          </cell>
          <cell r="AH135">
            <v>0</v>
          </cell>
          <cell r="AI135">
            <v>0</v>
          </cell>
          <cell r="AJ135">
            <v>0</v>
          </cell>
          <cell r="AK135">
            <v>0</v>
          </cell>
          <cell r="AL135">
            <v>0</v>
          </cell>
          <cell r="AM135">
            <v>0</v>
          </cell>
          <cell r="AN135">
            <v>0</v>
          </cell>
          <cell r="AO135">
            <v>0</v>
          </cell>
          <cell r="AP135">
            <v>1</v>
          </cell>
          <cell r="AU135">
            <v>160</v>
          </cell>
        </row>
        <row r="136">
          <cell r="F136">
            <v>0</v>
          </cell>
          <cell r="G136">
            <v>0</v>
          </cell>
          <cell r="H136">
            <v>0</v>
          </cell>
          <cell r="I136">
            <v>0</v>
          </cell>
          <cell r="J136">
            <v>0</v>
          </cell>
          <cell r="K136">
            <v>0</v>
          </cell>
          <cell r="L136">
            <v>2</v>
          </cell>
          <cell r="M136">
            <v>4</v>
          </cell>
          <cell r="N136">
            <v>11</v>
          </cell>
          <cell r="O136">
            <v>25</v>
          </cell>
          <cell r="P136">
            <v>25</v>
          </cell>
          <cell r="Q136">
            <v>18</v>
          </cell>
          <cell r="V136">
            <v>1436</v>
          </cell>
          <cell r="AE136">
            <v>0</v>
          </cell>
          <cell r="AF136">
            <v>0</v>
          </cell>
          <cell r="AG136">
            <v>0</v>
          </cell>
          <cell r="AH136">
            <v>0</v>
          </cell>
          <cell r="AI136">
            <v>1</v>
          </cell>
          <cell r="AJ136">
            <v>1</v>
          </cell>
          <cell r="AK136">
            <v>1</v>
          </cell>
          <cell r="AL136">
            <v>7</v>
          </cell>
          <cell r="AM136">
            <v>19</v>
          </cell>
          <cell r="AN136">
            <v>22</v>
          </cell>
          <cell r="AO136">
            <v>25</v>
          </cell>
          <cell r="AP136">
            <v>21</v>
          </cell>
          <cell r="AU136">
            <v>1699</v>
          </cell>
        </row>
        <row r="137">
          <cell r="F137">
            <v>1</v>
          </cell>
          <cell r="G137">
            <v>0</v>
          </cell>
          <cell r="H137">
            <v>0</v>
          </cell>
          <cell r="I137">
            <v>0</v>
          </cell>
          <cell r="J137">
            <v>0</v>
          </cell>
          <cell r="K137">
            <v>4</v>
          </cell>
          <cell r="L137">
            <v>2</v>
          </cell>
          <cell r="M137">
            <v>9</v>
          </cell>
          <cell r="N137">
            <v>26</v>
          </cell>
          <cell r="O137">
            <v>35</v>
          </cell>
          <cell r="P137">
            <v>59</v>
          </cell>
          <cell r="Q137">
            <v>54</v>
          </cell>
          <cell r="V137">
            <v>997</v>
          </cell>
          <cell r="AE137">
            <v>0</v>
          </cell>
          <cell r="AF137">
            <v>0</v>
          </cell>
          <cell r="AG137">
            <v>0</v>
          </cell>
          <cell r="AH137">
            <v>0</v>
          </cell>
          <cell r="AI137">
            <v>1</v>
          </cell>
          <cell r="AJ137">
            <v>0</v>
          </cell>
          <cell r="AK137">
            <v>0</v>
          </cell>
          <cell r="AL137">
            <v>5</v>
          </cell>
          <cell r="AM137">
            <v>23</v>
          </cell>
          <cell r="AN137">
            <v>45</v>
          </cell>
          <cell r="AO137">
            <v>50</v>
          </cell>
          <cell r="AP137">
            <v>47</v>
          </cell>
          <cell r="AU137">
            <v>990</v>
          </cell>
        </row>
        <row r="138">
          <cell r="F138">
            <v>0</v>
          </cell>
          <cell r="G138">
            <v>0</v>
          </cell>
          <cell r="H138">
            <v>0</v>
          </cell>
          <cell r="I138">
            <v>0</v>
          </cell>
          <cell r="J138">
            <v>1</v>
          </cell>
          <cell r="K138">
            <v>0</v>
          </cell>
          <cell r="L138">
            <v>2</v>
          </cell>
          <cell r="M138">
            <v>11</v>
          </cell>
          <cell r="N138">
            <v>27</v>
          </cell>
          <cell r="O138">
            <v>101</v>
          </cell>
          <cell r="P138">
            <v>281</v>
          </cell>
          <cell r="Q138">
            <v>245</v>
          </cell>
          <cell r="V138">
            <v>2251</v>
          </cell>
          <cell r="AE138">
            <v>0</v>
          </cell>
          <cell r="AF138">
            <v>0</v>
          </cell>
          <cell r="AG138">
            <v>0</v>
          </cell>
          <cell r="AH138">
            <v>0</v>
          </cell>
          <cell r="AI138">
            <v>0</v>
          </cell>
          <cell r="AJ138">
            <v>2</v>
          </cell>
          <cell r="AK138">
            <v>2</v>
          </cell>
          <cell r="AL138">
            <v>15</v>
          </cell>
          <cell r="AM138">
            <v>55</v>
          </cell>
          <cell r="AN138">
            <v>167</v>
          </cell>
          <cell r="AO138">
            <v>333</v>
          </cell>
          <cell r="AP138">
            <v>329</v>
          </cell>
          <cell r="AU138">
            <v>2608</v>
          </cell>
        </row>
        <row r="139">
          <cell r="F139">
            <v>0</v>
          </cell>
          <cell r="G139">
            <v>0</v>
          </cell>
          <cell r="H139">
            <v>0</v>
          </cell>
          <cell r="I139">
            <v>1</v>
          </cell>
          <cell r="J139">
            <v>0</v>
          </cell>
          <cell r="K139">
            <v>1</v>
          </cell>
          <cell r="L139">
            <v>6</v>
          </cell>
          <cell r="M139">
            <v>5</v>
          </cell>
          <cell r="N139">
            <v>16</v>
          </cell>
          <cell r="O139">
            <v>45</v>
          </cell>
          <cell r="P139">
            <v>201</v>
          </cell>
          <cell r="Q139">
            <v>357</v>
          </cell>
          <cell r="V139">
            <v>2623</v>
          </cell>
          <cell r="AE139">
            <v>0</v>
          </cell>
          <cell r="AF139">
            <v>0</v>
          </cell>
          <cell r="AG139">
            <v>0</v>
          </cell>
          <cell r="AH139">
            <v>0</v>
          </cell>
          <cell r="AI139">
            <v>1</v>
          </cell>
          <cell r="AJ139">
            <v>2</v>
          </cell>
          <cell r="AK139">
            <v>0</v>
          </cell>
          <cell r="AL139">
            <v>1</v>
          </cell>
          <cell r="AM139">
            <v>8</v>
          </cell>
          <cell r="AN139">
            <v>56</v>
          </cell>
          <cell r="AO139">
            <v>215</v>
          </cell>
          <cell r="AP139">
            <v>426</v>
          </cell>
          <cell r="AU139">
            <v>2746</v>
          </cell>
        </row>
        <row r="140">
          <cell r="F140">
            <v>0</v>
          </cell>
          <cell r="G140">
            <v>0</v>
          </cell>
          <cell r="H140">
            <v>0</v>
          </cell>
          <cell r="I140">
            <v>0</v>
          </cell>
          <cell r="J140">
            <v>0</v>
          </cell>
          <cell r="K140">
            <v>0</v>
          </cell>
          <cell r="L140">
            <v>0</v>
          </cell>
          <cell r="M140">
            <v>1</v>
          </cell>
          <cell r="N140">
            <v>0</v>
          </cell>
          <cell r="O140">
            <v>8</v>
          </cell>
          <cell r="P140">
            <v>44</v>
          </cell>
          <cell r="Q140">
            <v>119</v>
          </cell>
          <cell r="V140">
            <v>1715</v>
          </cell>
          <cell r="AE140">
            <v>0</v>
          </cell>
          <cell r="AF140">
            <v>0</v>
          </cell>
          <cell r="AG140">
            <v>0</v>
          </cell>
          <cell r="AH140">
            <v>0</v>
          </cell>
          <cell r="AI140">
            <v>0</v>
          </cell>
          <cell r="AJ140">
            <v>0</v>
          </cell>
          <cell r="AK140">
            <v>0</v>
          </cell>
          <cell r="AL140">
            <v>1</v>
          </cell>
          <cell r="AM140">
            <v>0</v>
          </cell>
          <cell r="AN140">
            <v>5</v>
          </cell>
          <cell r="AO140">
            <v>37</v>
          </cell>
          <cell r="AP140">
            <v>129</v>
          </cell>
          <cell r="AU140">
            <v>1553</v>
          </cell>
        </row>
        <row r="141">
          <cell r="F141">
            <v>0</v>
          </cell>
          <cell r="G141">
            <v>0</v>
          </cell>
          <cell r="H141">
            <v>0</v>
          </cell>
          <cell r="I141">
            <v>0</v>
          </cell>
          <cell r="J141">
            <v>0</v>
          </cell>
          <cell r="K141">
            <v>0</v>
          </cell>
          <cell r="L141">
            <v>1</v>
          </cell>
          <cell r="M141">
            <v>2</v>
          </cell>
          <cell r="N141">
            <v>3</v>
          </cell>
          <cell r="O141">
            <v>3</v>
          </cell>
          <cell r="P141">
            <v>16</v>
          </cell>
          <cell r="Q141">
            <v>57</v>
          </cell>
          <cell r="V141">
            <v>1476</v>
          </cell>
          <cell r="AE141">
            <v>0</v>
          </cell>
          <cell r="AF141">
            <v>0</v>
          </cell>
          <cell r="AG141">
            <v>0</v>
          </cell>
          <cell r="AH141">
            <v>0</v>
          </cell>
          <cell r="AI141">
            <v>0</v>
          </cell>
          <cell r="AJ141">
            <v>0</v>
          </cell>
          <cell r="AK141">
            <v>1</v>
          </cell>
          <cell r="AL141">
            <v>0</v>
          </cell>
          <cell r="AM141">
            <v>0</v>
          </cell>
          <cell r="AN141">
            <v>3</v>
          </cell>
          <cell r="AO141">
            <v>24</v>
          </cell>
          <cell r="AP141">
            <v>83</v>
          </cell>
          <cell r="AU141">
            <v>1442</v>
          </cell>
        </row>
        <row r="142">
          <cell r="F142">
            <v>0</v>
          </cell>
          <cell r="G142">
            <v>0</v>
          </cell>
          <cell r="H142">
            <v>0</v>
          </cell>
          <cell r="I142">
            <v>0</v>
          </cell>
          <cell r="J142">
            <v>0</v>
          </cell>
          <cell r="K142">
            <v>0</v>
          </cell>
          <cell r="L142">
            <v>0</v>
          </cell>
          <cell r="M142">
            <v>0</v>
          </cell>
          <cell r="N142">
            <v>0</v>
          </cell>
          <cell r="O142">
            <v>0</v>
          </cell>
          <cell r="P142">
            <v>0</v>
          </cell>
          <cell r="Q142">
            <v>0</v>
          </cell>
          <cell r="V142">
            <v>0</v>
          </cell>
          <cell r="AE142">
            <v>0</v>
          </cell>
          <cell r="AF142">
            <v>0</v>
          </cell>
          <cell r="AG142">
            <v>0</v>
          </cell>
          <cell r="AH142">
            <v>0</v>
          </cell>
          <cell r="AI142">
            <v>0</v>
          </cell>
          <cell r="AJ142">
            <v>0</v>
          </cell>
          <cell r="AK142">
            <v>0</v>
          </cell>
          <cell r="AL142">
            <v>0</v>
          </cell>
          <cell r="AM142">
            <v>0</v>
          </cell>
          <cell r="AN142">
            <v>0</v>
          </cell>
          <cell r="AO142">
            <v>0</v>
          </cell>
          <cell r="AP142">
            <v>0</v>
          </cell>
          <cell r="AU142">
            <v>0</v>
          </cell>
        </row>
        <row r="143">
          <cell r="F143">
            <v>0</v>
          </cell>
          <cell r="G143">
            <v>0</v>
          </cell>
          <cell r="H143">
            <v>0</v>
          </cell>
          <cell r="I143">
            <v>0</v>
          </cell>
          <cell r="J143">
            <v>2</v>
          </cell>
          <cell r="K143">
            <v>0</v>
          </cell>
          <cell r="L143">
            <v>7</v>
          </cell>
          <cell r="M143">
            <v>18</v>
          </cell>
          <cell r="N143">
            <v>10</v>
          </cell>
          <cell r="O143">
            <v>6</v>
          </cell>
          <cell r="P143">
            <v>2</v>
          </cell>
          <cell r="Q143">
            <v>0</v>
          </cell>
          <cell r="V143">
            <v>46</v>
          </cell>
          <cell r="AE143">
            <v>0</v>
          </cell>
          <cell r="AF143">
            <v>0</v>
          </cell>
          <cell r="AG143">
            <v>0</v>
          </cell>
          <cell r="AH143">
            <v>1</v>
          </cell>
          <cell r="AI143">
            <v>4</v>
          </cell>
          <cell r="AJ143">
            <v>11</v>
          </cell>
          <cell r="AK143">
            <v>24</v>
          </cell>
          <cell r="AL143">
            <v>21</v>
          </cell>
          <cell r="AM143">
            <v>22</v>
          </cell>
          <cell r="AN143">
            <v>8</v>
          </cell>
          <cell r="AO143">
            <v>4</v>
          </cell>
          <cell r="AP143">
            <v>4</v>
          </cell>
          <cell r="AU143">
            <v>99</v>
          </cell>
        </row>
        <row r="163">
          <cell r="F163">
            <v>5790</v>
          </cell>
          <cell r="G163">
            <v>492</v>
          </cell>
          <cell r="H163">
            <v>64</v>
          </cell>
          <cell r="I163">
            <v>23</v>
          </cell>
          <cell r="J163">
            <v>5</v>
          </cell>
          <cell r="K163">
            <v>8</v>
          </cell>
          <cell r="L163">
            <v>4</v>
          </cell>
          <cell r="M163">
            <v>2</v>
          </cell>
          <cell r="N163">
            <v>2</v>
          </cell>
          <cell r="O163">
            <v>1</v>
          </cell>
          <cell r="P163">
            <v>0</v>
          </cell>
          <cell r="Q163">
            <v>1</v>
          </cell>
          <cell r="V163">
            <v>8074</v>
          </cell>
          <cell r="AE163">
            <v>5501</v>
          </cell>
          <cell r="AF163">
            <v>437</v>
          </cell>
          <cell r="AG163">
            <v>55</v>
          </cell>
          <cell r="AH163">
            <v>14</v>
          </cell>
          <cell r="AI163">
            <v>9</v>
          </cell>
          <cell r="AJ163">
            <v>2</v>
          </cell>
          <cell r="AK163">
            <v>0</v>
          </cell>
          <cell r="AL163">
            <v>3</v>
          </cell>
          <cell r="AM163">
            <v>2</v>
          </cell>
          <cell r="AN163">
            <v>0</v>
          </cell>
          <cell r="AO163">
            <v>1</v>
          </cell>
          <cell r="AP163">
            <v>0</v>
          </cell>
          <cell r="AU163">
            <v>7488</v>
          </cell>
        </row>
        <row r="164">
          <cell r="F164">
            <v>1488</v>
          </cell>
          <cell r="G164">
            <v>6659</v>
          </cell>
          <cell r="H164">
            <v>1844</v>
          </cell>
          <cell r="I164">
            <v>635</v>
          </cell>
          <cell r="J164">
            <v>261</v>
          </cell>
          <cell r="K164">
            <v>131</v>
          </cell>
          <cell r="L164">
            <v>58</v>
          </cell>
          <cell r="M164">
            <v>36</v>
          </cell>
          <cell r="N164">
            <v>21</v>
          </cell>
          <cell r="O164">
            <v>10</v>
          </cell>
          <cell r="P164">
            <v>3</v>
          </cell>
          <cell r="Q164">
            <v>3</v>
          </cell>
          <cell r="V164">
            <v>11166</v>
          </cell>
          <cell r="AE164">
            <v>1575</v>
          </cell>
          <cell r="AF164">
            <v>6047</v>
          </cell>
          <cell r="AG164">
            <v>1684</v>
          </cell>
          <cell r="AH164">
            <v>601</v>
          </cell>
          <cell r="AI164">
            <v>207</v>
          </cell>
          <cell r="AJ164">
            <v>102</v>
          </cell>
          <cell r="AK164">
            <v>56</v>
          </cell>
          <cell r="AL164">
            <v>35</v>
          </cell>
          <cell r="AM164">
            <v>12</v>
          </cell>
          <cell r="AN164">
            <v>8</v>
          </cell>
          <cell r="AO164">
            <v>3</v>
          </cell>
          <cell r="AP164">
            <v>5</v>
          </cell>
          <cell r="AU164">
            <v>10353</v>
          </cell>
        </row>
        <row r="165">
          <cell r="F165">
            <v>15</v>
          </cell>
          <cell r="G165">
            <v>680</v>
          </cell>
          <cell r="H165">
            <v>5638</v>
          </cell>
          <cell r="I165">
            <v>1934</v>
          </cell>
          <cell r="J165">
            <v>825</v>
          </cell>
          <cell r="K165">
            <v>401</v>
          </cell>
          <cell r="L165">
            <v>199</v>
          </cell>
          <cell r="M165">
            <v>106</v>
          </cell>
          <cell r="N165">
            <v>52</v>
          </cell>
          <cell r="O165">
            <v>14</v>
          </cell>
          <cell r="P165">
            <v>8</v>
          </cell>
          <cell r="Q165">
            <v>5</v>
          </cell>
          <cell r="V165">
            <v>9891</v>
          </cell>
          <cell r="AE165">
            <v>9</v>
          </cell>
          <cell r="AF165">
            <v>1200</v>
          </cell>
          <cell r="AG165">
            <v>5418</v>
          </cell>
          <cell r="AH165">
            <v>1765</v>
          </cell>
          <cell r="AI165">
            <v>774</v>
          </cell>
          <cell r="AJ165">
            <v>355</v>
          </cell>
          <cell r="AK165">
            <v>175</v>
          </cell>
          <cell r="AL165">
            <v>84</v>
          </cell>
          <cell r="AM165">
            <v>43</v>
          </cell>
          <cell r="AN165">
            <v>15</v>
          </cell>
          <cell r="AO165">
            <v>10</v>
          </cell>
          <cell r="AP165">
            <v>5</v>
          </cell>
          <cell r="AU165">
            <v>9864</v>
          </cell>
        </row>
        <row r="166">
          <cell r="F166">
            <v>3</v>
          </cell>
          <cell r="G166">
            <v>15</v>
          </cell>
          <cell r="H166">
            <v>577</v>
          </cell>
          <cell r="I166">
            <v>5493</v>
          </cell>
          <cell r="J166">
            <v>2187</v>
          </cell>
          <cell r="K166">
            <v>1057</v>
          </cell>
          <cell r="L166">
            <v>509</v>
          </cell>
          <cell r="M166">
            <v>286</v>
          </cell>
          <cell r="N166">
            <v>119</v>
          </cell>
          <cell r="O166">
            <v>42</v>
          </cell>
          <cell r="P166">
            <v>19</v>
          </cell>
          <cell r="Q166">
            <v>10</v>
          </cell>
          <cell r="V166">
            <v>10333</v>
          </cell>
          <cell r="AE166">
            <v>1</v>
          </cell>
          <cell r="AF166">
            <v>12</v>
          </cell>
          <cell r="AG166">
            <v>687</v>
          </cell>
          <cell r="AH166">
            <v>5182</v>
          </cell>
          <cell r="AI166">
            <v>1963</v>
          </cell>
          <cell r="AJ166">
            <v>919</v>
          </cell>
          <cell r="AK166">
            <v>494</v>
          </cell>
          <cell r="AL166">
            <v>225</v>
          </cell>
          <cell r="AM166">
            <v>137</v>
          </cell>
          <cell r="AN166">
            <v>46</v>
          </cell>
          <cell r="AO166">
            <v>15</v>
          </cell>
          <cell r="AP166">
            <v>8</v>
          </cell>
          <cell r="AU166">
            <v>9708</v>
          </cell>
        </row>
        <row r="167">
          <cell r="F167">
            <v>0</v>
          </cell>
          <cell r="G167">
            <v>0</v>
          </cell>
          <cell r="H167">
            <v>13</v>
          </cell>
          <cell r="I167">
            <v>634</v>
          </cell>
          <cell r="J167">
            <v>5132</v>
          </cell>
          <cell r="K167">
            <v>2163</v>
          </cell>
          <cell r="L167">
            <v>1127</v>
          </cell>
          <cell r="M167">
            <v>560</v>
          </cell>
          <cell r="N167">
            <v>305</v>
          </cell>
          <cell r="O167">
            <v>120</v>
          </cell>
          <cell r="P167">
            <v>54</v>
          </cell>
          <cell r="Q167">
            <v>21</v>
          </cell>
          <cell r="V167">
            <v>10157</v>
          </cell>
          <cell r="AE167">
            <v>2</v>
          </cell>
          <cell r="AF167">
            <v>0</v>
          </cell>
          <cell r="AG167">
            <v>16</v>
          </cell>
          <cell r="AH167">
            <v>565</v>
          </cell>
          <cell r="AI167">
            <v>5104</v>
          </cell>
          <cell r="AJ167">
            <v>2084</v>
          </cell>
          <cell r="AK167">
            <v>1070</v>
          </cell>
          <cell r="AL167">
            <v>535</v>
          </cell>
          <cell r="AM167">
            <v>267</v>
          </cell>
          <cell r="AN167">
            <v>114</v>
          </cell>
          <cell r="AO167">
            <v>38</v>
          </cell>
          <cell r="AP167">
            <v>15</v>
          </cell>
          <cell r="AU167">
            <v>9820</v>
          </cell>
        </row>
        <row r="168">
          <cell r="F168">
            <v>1</v>
          </cell>
          <cell r="G168">
            <v>2</v>
          </cell>
          <cell r="H168">
            <v>3</v>
          </cell>
          <cell r="I168">
            <v>15</v>
          </cell>
          <cell r="J168">
            <v>624</v>
          </cell>
          <cell r="K168">
            <v>4728</v>
          </cell>
          <cell r="L168">
            <v>2236</v>
          </cell>
          <cell r="M168">
            <v>1186</v>
          </cell>
          <cell r="N168">
            <v>623</v>
          </cell>
          <cell r="O168">
            <v>264</v>
          </cell>
          <cell r="P168">
            <v>121</v>
          </cell>
          <cell r="Q168">
            <v>43</v>
          </cell>
          <cell r="V168">
            <v>9892</v>
          </cell>
          <cell r="AE168">
            <v>0</v>
          </cell>
          <cell r="AF168">
            <v>0</v>
          </cell>
          <cell r="AG168">
            <v>1</v>
          </cell>
          <cell r="AH168">
            <v>15</v>
          </cell>
          <cell r="AI168">
            <v>604</v>
          </cell>
          <cell r="AJ168">
            <v>4808</v>
          </cell>
          <cell r="AK168">
            <v>2097</v>
          </cell>
          <cell r="AL168">
            <v>1096</v>
          </cell>
          <cell r="AM168">
            <v>534</v>
          </cell>
          <cell r="AN168">
            <v>277</v>
          </cell>
          <cell r="AO168">
            <v>93</v>
          </cell>
          <cell r="AP168">
            <v>35</v>
          </cell>
          <cell r="AU168">
            <v>9601</v>
          </cell>
        </row>
        <row r="169">
          <cell r="F169">
            <v>0</v>
          </cell>
          <cell r="G169">
            <v>0</v>
          </cell>
          <cell r="H169">
            <v>1</v>
          </cell>
          <cell r="I169">
            <v>1</v>
          </cell>
          <cell r="J169">
            <v>21</v>
          </cell>
          <cell r="K169">
            <v>627</v>
          </cell>
          <cell r="L169">
            <v>4499</v>
          </cell>
          <cell r="M169">
            <v>2563</v>
          </cell>
          <cell r="N169">
            <v>1573</v>
          </cell>
          <cell r="O169">
            <v>877</v>
          </cell>
          <cell r="P169">
            <v>402</v>
          </cell>
          <cell r="Q169">
            <v>166</v>
          </cell>
          <cell r="V169">
            <v>10823</v>
          </cell>
          <cell r="AE169">
            <v>0</v>
          </cell>
          <cell r="AF169">
            <v>1</v>
          </cell>
          <cell r="AG169">
            <v>4</v>
          </cell>
          <cell r="AH169">
            <v>3</v>
          </cell>
          <cell r="AI169">
            <v>16</v>
          </cell>
          <cell r="AJ169">
            <v>599</v>
          </cell>
          <cell r="AK169">
            <v>4520</v>
          </cell>
          <cell r="AL169">
            <v>2468</v>
          </cell>
          <cell r="AM169">
            <v>1613</v>
          </cell>
          <cell r="AN169">
            <v>875</v>
          </cell>
          <cell r="AO169">
            <v>380</v>
          </cell>
          <cell r="AP169">
            <v>172</v>
          </cell>
          <cell r="AU169">
            <v>10725</v>
          </cell>
        </row>
        <row r="170">
          <cell r="F170">
            <v>0</v>
          </cell>
          <cell r="G170">
            <v>1</v>
          </cell>
          <cell r="H170">
            <v>1</v>
          </cell>
          <cell r="I170">
            <v>1</v>
          </cell>
          <cell r="J170">
            <v>0</v>
          </cell>
          <cell r="K170">
            <v>13</v>
          </cell>
          <cell r="L170">
            <v>757</v>
          </cell>
          <cell r="M170">
            <v>4114</v>
          </cell>
          <cell r="N170">
            <v>2400</v>
          </cell>
          <cell r="O170">
            <v>1328</v>
          </cell>
          <cell r="P170">
            <v>669</v>
          </cell>
          <cell r="Q170">
            <v>311</v>
          </cell>
          <cell r="V170">
            <v>9757</v>
          </cell>
          <cell r="AE170">
            <v>0</v>
          </cell>
          <cell r="AF170">
            <v>0</v>
          </cell>
          <cell r="AG170">
            <v>1</v>
          </cell>
          <cell r="AH170">
            <v>2</v>
          </cell>
          <cell r="AI170">
            <v>3</v>
          </cell>
          <cell r="AJ170">
            <v>20</v>
          </cell>
          <cell r="AK170">
            <v>580</v>
          </cell>
          <cell r="AL170">
            <v>4041</v>
          </cell>
          <cell r="AM170">
            <v>2298</v>
          </cell>
          <cell r="AN170">
            <v>1414</v>
          </cell>
          <cell r="AO170">
            <v>727</v>
          </cell>
          <cell r="AP170">
            <v>328</v>
          </cell>
          <cell r="AU170">
            <v>9584</v>
          </cell>
        </row>
        <row r="171">
          <cell r="F171">
            <v>0</v>
          </cell>
          <cell r="G171">
            <v>1</v>
          </cell>
          <cell r="H171">
            <v>0</v>
          </cell>
          <cell r="I171">
            <v>1</v>
          </cell>
          <cell r="J171">
            <v>0</v>
          </cell>
          <cell r="K171">
            <v>4</v>
          </cell>
          <cell r="L171">
            <v>23</v>
          </cell>
          <cell r="M171">
            <v>832</v>
          </cell>
          <cell r="N171">
            <v>3657</v>
          </cell>
          <cell r="O171">
            <v>1998</v>
          </cell>
          <cell r="P171">
            <v>1205</v>
          </cell>
          <cell r="Q171">
            <v>566</v>
          </cell>
          <cell r="V171">
            <v>8624</v>
          </cell>
          <cell r="AE171">
            <v>0</v>
          </cell>
          <cell r="AF171">
            <v>1</v>
          </cell>
          <cell r="AG171">
            <v>0</v>
          </cell>
          <cell r="AH171">
            <v>0</v>
          </cell>
          <cell r="AI171">
            <v>1</v>
          </cell>
          <cell r="AJ171">
            <v>0</v>
          </cell>
          <cell r="AK171">
            <v>14</v>
          </cell>
          <cell r="AL171">
            <v>707</v>
          </cell>
          <cell r="AM171">
            <v>3684</v>
          </cell>
          <cell r="AN171">
            <v>2147</v>
          </cell>
          <cell r="AO171">
            <v>1211</v>
          </cell>
          <cell r="AP171">
            <v>587</v>
          </cell>
          <cell r="AU171">
            <v>8707</v>
          </cell>
        </row>
        <row r="172">
          <cell r="F172">
            <v>0</v>
          </cell>
          <cell r="G172">
            <v>1</v>
          </cell>
          <cell r="H172">
            <v>1</v>
          </cell>
          <cell r="I172">
            <v>1</v>
          </cell>
          <cell r="J172">
            <v>0</v>
          </cell>
          <cell r="K172">
            <v>1</v>
          </cell>
          <cell r="L172">
            <v>4</v>
          </cell>
          <cell r="M172">
            <v>16</v>
          </cell>
          <cell r="N172">
            <v>852</v>
          </cell>
          <cell r="O172">
            <v>3039</v>
          </cell>
          <cell r="P172">
            <v>1713</v>
          </cell>
          <cell r="Q172">
            <v>1011</v>
          </cell>
          <cell r="V172">
            <v>7372</v>
          </cell>
          <cell r="AE172">
            <v>0</v>
          </cell>
          <cell r="AF172">
            <v>0</v>
          </cell>
          <cell r="AG172">
            <v>1</v>
          </cell>
          <cell r="AH172">
            <v>1</v>
          </cell>
          <cell r="AI172">
            <v>0</v>
          </cell>
          <cell r="AJ172">
            <v>1</v>
          </cell>
          <cell r="AK172">
            <v>9</v>
          </cell>
          <cell r="AL172">
            <v>27</v>
          </cell>
          <cell r="AM172">
            <v>774</v>
          </cell>
          <cell r="AN172">
            <v>3323</v>
          </cell>
          <cell r="AO172">
            <v>1778</v>
          </cell>
          <cell r="AP172">
            <v>1044</v>
          </cell>
          <cell r="AU172">
            <v>7677</v>
          </cell>
        </row>
        <row r="173">
          <cell r="F173">
            <v>0</v>
          </cell>
          <cell r="G173">
            <v>1</v>
          </cell>
          <cell r="H173">
            <v>1</v>
          </cell>
          <cell r="I173">
            <v>0</v>
          </cell>
          <cell r="J173">
            <v>0</v>
          </cell>
          <cell r="K173">
            <v>1</v>
          </cell>
          <cell r="L173">
            <v>0</v>
          </cell>
          <cell r="M173">
            <v>2</v>
          </cell>
          <cell r="N173">
            <v>26</v>
          </cell>
          <cell r="O173">
            <v>922</v>
          </cell>
          <cell r="P173">
            <v>2798</v>
          </cell>
          <cell r="Q173">
            <v>1677</v>
          </cell>
          <cell r="V173">
            <v>6862</v>
          </cell>
          <cell r="AE173">
            <v>0</v>
          </cell>
          <cell r="AF173">
            <v>0</v>
          </cell>
          <cell r="AG173">
            <v>0</v>
          </cell>
          <cell r="AH173">
            <v>0</v>
          </cell>
          <cell r="AI173">
            <v>0</v>
          </cell>
          <cell r="AJ173">
            <v>0</v>
          </cell>
          <cell r="AK173">
            <v>1</v>
          </cell>
          <cell r="AL173">
            <v>2</v>
          </cell>
          <cell r="AM173">
            <v>16</v>
          </cell>
          <cell r="AN173">
            <v>789</v>
          </cell>
          <cell r="AO173">
            <v>2784</v>
          </cell>
          <cell r="AP173">
            <v>1529</v>
          </cell>
          <cell r="AU173">
            <v>6537</v>
          </cell>
        </row>
        <row r="174">
          <cell r="F174">
            <v>0</v>
          </cell>
          <cell r="G174">
            <v>0</v>
          </cell>
          <cell r="H174">
            <v>0</v>
          </cell>
          <cell r="I174">
            <v>1</v>
          </cell>
          <cell r="J174">
            <v>0</v>
          </cell>
          <cell r="K174">
            <v>0</v>
          </cell>
          <cell r="L174">
            <v>0</v>
          </cell>
          <cell r="M174">
            <v>0</v>
          </cell>
          <cell r="N174">
            <v>4</v>
          </cell>
          <cell r="O174">
            <v>31</v>
          </cell>
          <cell r="P174">
            <v>859</v>
          </cell>
          <cell r="Q174">
            <v>2615</v>
          </cell>
          <cell r="V174">
            <v>5890</v>
          </cell>
          <cell r="AE174">
            <v>0</v>
          </cell>
          <cell r="AF174">
            <v>0</v>
          </cell>
          <cell r="AG174">
            <v>0</v>
          </cell>
          <cell r="AH174">
            <v>1</v>
          </cell>
          <cell r="AI174">
            <v>0</v>
          </cell>
          <cell r="AJ174">
            <v>0</v>
          </cell>
          <cell r="AK174">
            <v>1</v>
          </cell>
          <cell r="AL174">
            <v>0</v>
          </cell>
          <cell r="AM174">
            <v>0</v>
          </cell>
          <cell r="AN174">
            <v>25</v>
          </cell>
          <cell r="AO174">
            <v>831</v>
          </cell>
          <cell r="AP174">
            <v>2523</v>
          </cell>
          <cell r="AU174">
            <v>5887</v>
          </cell>
        </row>
        <row r="175">
          <cell r="F175">
            <v>0</v>
          </cell>
          <cell r="G175">
            <v>0</v>
          </cell>
          <cell r="H175">
            <v>0</v>
          </cell>
          <cell r="I175">
            <v>0</v>
          </cell>
          <cell r="J175">
            <v>0</v>
          </cell>
          <cell r="K175">
            <v>0</v>
          </cell>
          <cell r="L175">
            <v>0</v>
          </cell>
          <cell r="M175">
            <v>0</v>
          </cell>
          <cell r="N175">
            <v>0</v>
          </cell>
          <cell r="O175">
            <v>0</v>
          </cell>
          <cell r="P175">
            <v>0</v>
          </cell>
          <cell r="Q175">
            <v>28</v>
          </cell>
          <cell r="V175">
            <v>312</v>
          </cell>
          <cell r="AE175">
            <v>0</v>
          </cell>
          <cell r="AF175">
            <v>0</v>
          </cell>
          <cell r="AG175">
            <v>0</v>
          </cell>
          <cell r="AH175">
            <v>0</v>
          </cell>
          <cell r="AI175">
            <v>0</v>
          </cell>
          <cell r="AJ175">
            <v>0</v>
          </cell>
          <cell r="AK175">
            <v>0</v>
          </cell>
          <cell r="AL175">
            <v>0</v>
          </cell>
          <cell r="AM175">
            <v>0</v>
          </cell>
          <cell r="AN175">
            <v>1</v>
          </cell>
          <cell r="AO175">
            <v>0</v>
          </cell>
          <cell r="AP175">
            <v>25</v>
          </cell>
          <cell r="AU175">
            <v>309</v>
          </cell>
        </row>
        <row r="176">
          <cell r="F176">
            <v>0</v>
          </cell>
          <cell r="G176">
            <v>0</v>
          </cell>
          <cell r="H176">
            <v>0</v>
          </cell>
          <cell r="I176">
            <v>0</v>
          </cell>
          <cell r="J176">
            <v>0</v>
          </cell>
          <cell r="K176">
            <v>0</v>
          </cell>
          <cell r="L176">
            <v>0</v>
          </cell>
          <cell r="M176">
            <v>0</v>
          </cell>
          <cell r="N176">
            <v>0</v>
          </cell>
          <cell r="O176">
            <v>0</v>
          </cell>
          <cell r="P176">
            <v>0</v>
          </cell>
          <cell r="Q176">
            <v>2</v>
          </cell>
          <cell r="V176">
            <v>211</v>
          </cell>
          <cell r="AE176">
            <v>0</v>
          </cell>
          <cell r="AF176">
            <v>0</v>
          </cell>
          <cell r="AG176">
            <v>0</v>
          </cell>
          <cell r="AH176">
            <v>0</v>
          </cell>
          <cell r="AI176">
            <v>0</v>
          </cell>
          <cell r="AJ176">
            <v>0</v>
          </cell>
          <cell r="AK176">
            <v>0</v>
          </cell>
          <cell r="AL176">
            <v>0</v>
          </cell>
          <cell r="AM176">
            <v>0</v>
          </cell>
          <cell r="AN176">
            <v>0</v>
          </cell>
          <cell r="AO176">
            <v>0</v>
          </cell>
          <cell r="AP176">
            <v>0</v>
          </cell>
          <cell r="AU176">
            <v>204</v>
          </cell>
        </row>
        <row r="177">
          <cell r="F177">
            <v>0</v>
          </cell>
          <cell r="G177">
            <v>0</v>
          </cell>
          <cell r="H177">
            <v>0</v>
          </cell>
          <cell r="I177">
            <v>0</v>
          </cell>
          <cell r="J177">
            <v>0</v>
          </cell>
          <cell r="K177">
            <v>0</v>
          </cell>
          <cell r="L177">
            <v>0</v>
          </cell>
          <cell r="M177">
            <v>0</v>
          </cell>
          <cell r="N177">
            <v>0</v>
          </cell>
          <cell r="O177">
            <v>0</v>
          </cell>
          <cell r="P177">
            <v>0</v>
          </cell>
          <cell r="Q177">
            <v>0</v>
          </cell>
          <cell r="V177">
            <v>0</v>
          </cell>
          <cell r="AE177">
            <v>0</v>
          </cell>
          <cell r="AF177">
            <v>0</v>
          </cell>
          <cell r="AG177">
            <v>0</v>
          </cell>
          <cell r="AH177">
            <v>0</v>
          </cell>
          <cell r="AI177">
            <v>0</v>
          </cell>
          <cell r="AJ177">
            <v>0</v>
          </cell>
          <cell r="AK177">
            <v>0</v>
          </cell>
          <cell r="AL177">
            <v>0</v>
          </cell>
          <cell r="AM177">
            <v>0</v>
          </cell>
          <cell r="AN177">
            <v>0</v>
          </cell>
          <cell r="AO177">
            <v>0</v>
          </cell>
          <cell r="AP177">
            <v>0</v>
          </cell>
          <cell r="AU177">
            <v>0</v>
          </cell>
        </row>
        <row r="178">
          <cell r="F178">
            <v>0</v>
          </cell>
          <cell r="G178">
            <v>0</v>
          </cell>
          <cell r="H178">
            <v>0</v>
          </cell>
          <cell r="I178">
            <v>0</v>
          </cell>
          <cell r="J178">
            <v>0</v>
          </cell>
          <cell r="K178">
            <v>0</v>
          </cell>
          <cell r="L178">
            <v>1</v>
          </cell>
          <cell r="M178">
            <v>6</v>
          </cell>
          <cell r="N178">
            <v>12</v>
          </cell>
          <cell r="O178">
            <v>21</v>
          </cell>
          <cell r="P178">
            <v>23</v>
          </cell>
          <cell r="Q178">
            <v>21</v>
          </cell>
          <cell r="V178">
            <v>1362</v>
          </cell>
          <cell r="AE178">
            <v>0</v>
          </cell>
          <cell r="AF178">
            <v>0</v>
          </cell>
          <cell r="AG178">
            <v>0</v>
          </cell>
          <cell r="AH178">
            <v>0</v>
          </cell>
          <cell r="AI178">
            <v>0</v>
          </cell>
          <cell r="AJ178">
            <v>0</v>
          </cell>
          <cell r="AK178">
            <v>3</v>
          </cell>
          <cell r="AL178">
            <v>0</v>
          </cell>
          <cell r="AM178">
            <v>3</v>
          </cell>
          <cell r="AN178">
            <v>12</v>
          </cell>
          <cell r="AO178">
            <v>6</v>
          </cell>
          <cell r="AP178">
            <v>7</v>
          </cell>
          <cell r="AU178">
            <v>425</v>
          </cell>
        </row>
        <row r="179">
          <cell r="F179">
            <v>0</v>
          </cell>
          <cell r="G179">
            <v>0</v>
          </cell>
          <cell r="H179">
            <v>0</v>
          </cell>
          <cell r="I179">
            <v>0</v>
          </cell>
          <cell r="J179">
            <v>0</v>
          </cell>
          <cell r="K179">
            <v>0</v>
          </cell>
          <cell r="L179">
            <v>0</v>
          </cell>
          <cell r="M179">
            <v>8</v>
          </cell>
          <cell r="N179">
            <v>26</v>
          </cell>
          <cell r="O179">
            <v>57</v>
          </cell>
          <cell r="P179">
            <v>42</v>
          </cell>
          <cell r="Q179">
            <v>45</v>
          </cell>
          <cell r="V179">
            <v>1521</v>
          </cell>
          <cell r="AE179">
            <v>0</v>
          </cell>
          <cell r="AF179">
            <v>0</v>
          </cell>
          <cell r="AG179">
            <v>0</v>
          </cell>
          <cell r="AH179">
            <v>0</v>
          </cell>
          <cell r="AI179">
            <v>0</v>
          </cell>
          <cell r="AJ179">
            <v>0</v>
          </cell>
          <cell r="AK179">
            <v>0</v>
          </cell>
          <cell r="AL179">
            <v>2</v>
          </cell>
          <cell r="AM179">
            <v>18</v>
          </cell>
          <cell r="AN179">
            <v>22</v>
          </cell>
          <cell r="AO179">
            <v>45</v>
          </cell>
          <cell r="AP179">
            <v>28</v>
          </cell>
          <cell r="AU179">
            <v>742</v>
          </cell>
        </row>
        <row r="180">
          <cell r="F180">
            <v>0</v>
          </cell>
          <cell r="G180">
            <v>0</v>
          </cell>
          <cell r="H180">
            <v>0</v>
          </cell>
          <cell r="I180">
            <v>0</v>
          </cell>
          <cell r="J180">
            <v>1</v>
          </cell>
          <cell r="K180">
            <v>0</v>
          </cell>
          <cell r="L180">
            <v>2</v>
          </cell>
          <cell r="M180">
            <v>7</v>
          </cell>
          <cell r="N180">
            <v>24</v>
          </cell>
          <cell r="O180">
            <v>124</v>
          </cell>
          <cell r="P180">
            <v>335</v>
          </cell>
          <cell r="Q180">
            <v>336</v>
          </cell>
          <cell r="V180">
            <v>2412</v>
          </cell>
          <cell r="AE180">
            <v>0</v>
          </cell>
          <cell r="AF180">
            <v>0</v>
          </cell>
          <cell r="AG180">
            <v>0</v>
          </cell>
          <cell r="AH180">
            <v>0</v>
          </cell>
          <cell r="AI180">
            <v>0</v>
          </cell>
          <cell r="AJ180">
            <v>0</v>
          </cell>
          <cell r="AK180">
            <v>3</v>
          </cell>
          <cell r="AL180">
            <v>2</v>
          </cell>
          <cell r="AM180">
            <v>23</v>
          </cell>
          <cell r="AN180">
            <v>114</v>
          </cell>
          <cell r="AO180">
            <v>256</v>
          </cell>
          <cell r="AP180">
            <v>272</v>
          </cell>
          <cell r="AU180">
            <v>2089</v>
          </cell>
        </row>
        <row r="181">
          <cell r="F181">
            <v>0</v>
          </cell>
          <cell r="G181">
            <v>0</v>
          </cell>
          <cell r="H181">
            <v>0</v>
          </cell>
          <cell r="I181">
            <v>0</v>
          </cell>
          <cell r="J181">
            <v>0</v>
          </cell>
          <cell r="K181">
            <v>0</v>
          </cell>
          <cell r="L181">
            <v>0</v>
          </cell>
          <cell r="M181">
            <v>2</v>
          </cell>
          <cell r="N181">
            <v>7</v>
          </cell>
          <cell r="O181">
            <v>48</v>
          </cell>
          <cell r="P181">
            <v>185</v>
          </cell>
          <cell r="Q181">
            <v>397</v>
          </cell>
          <cell r="V181">
            <v>2673</v>
          </cell>
          <cell r="AE181">
            <v>0</v>
          </cell>
          <cell r="AF181">
            <v>0</v>
          </cell>
          <cell r="AG181">
            <v>0</v>
          </cell>
          <cell r="AH181">
            <v>0</v>
          </cell>
          <cell r="AI181">
            <v>0</v>
          </cell>
          <cell r="AJ181">
            <v>1</v>
          </cell>
          <cell r="AK181">
            <v>1</v>
          </cell>
          <cell r="AL181">
            <v>1</v>
          </cell>
          <cell r="AM181">
            <v>6</v>
          </cell>
          <cell r="AN181">
            <v>38</v>
          </cell>
          <cell r="AO181">
            <v>143</v>
          </cell>
          <cell r="AP181">
            <v>344</v>
          </cell>
          <cell r="AU181">
            <v>2323</v>
          </cell>
        </row>
        <row r="182">
          <cell r="F182">
            <v>0</v>
          </cell>
          <cell r="G182">
            <v>0</v>
          </cell>
          <cell r="H182">
            <v>0</v>
          </cell>
          <cell r="I182">
            <v>0</v>
          </cell>
          <cell r="J182">
            <v>0</v>
          </cell>
          <cell r="K182">
            <v>0</v>
          </cell>
          <cell r="L182">
            <v>0</v>
          </cell>
          <cell r="M182">
            <v>0</v>
          </cell>
          <cell r="N182">
            <v>0</v>
          </cell>
          <cell r="O182">
            <v>5</v>
          </cell>
          <cell r="P182">
            <v>36</v>
          </cell>
          <cell r="Q182">
            <v>116</v>
          </cell>
          <cell r="V182">
            <v>1331</v>
          </cell>
          <cell r="AE182">
            <v>0</v>
          </cell>
          <cell r="AF182">
            <v>0</v>
          </cell>
          <cell r="AG182">
            <v>0</v>
          </cell>
          <cell r="AH182">
            <v>0</v>
          </cell>
          <cell r="AI182">
            <v>1</v>
          </cell>
          <cell r="AJ182">
            <v>0</v>
          </cell>
          <cell r="AK182">
            <v>0</v>
          </cell>
          <cell r="AL182">
            <v>0</v>
          </cell>
          <cell r="AM182">
            <v>1</v>
          </cell>
          <cell r="AN182">
            <v>4</v>
          </cell>
          <cell r="AO182">
            <v>55</v>
          </cell>
          <cell r="AP182">
            <v>141</v>
          </cell>
          <cell r="AU182">
            <v>1771</v>
          </cell>
        </row>
        <row r="183">
          <cell r="F183">
            <v>0</v>
          </cell>
          <cell r="G183">
            <v>0</v>
          </cell>
          <cell r="H183">
            <v>0</v>
          </cell>
          <cell r="I183">
            <v>0</v>
          </cell>
          <cell r="J183">
            <v>0</v>
          </cell>
          <cell r="K183">
            <v>0</v>
          </cell>
          <cell r="L183">
            <v>0</v>
          </cell>
          <cell r="M183">
            <v>1</v>
          </cell>
          <cell r="N183">
            <v>0</v>
          </cell>
          <cell r="O183">
            <v>2</v>
          </cell>
          <cell r="P183">
            <v>37</v>
          </cell>
          <cell r="Q183">
            <v>133</v>
          </cell>
          <cell r="V183">
            <v>1942</v>
          </cell>
          <cell r="AE183">
            <v>0</v>
          </cell>
          <cell r="AF183">
            <v>0</v>
          </cell>
          <cell r="AG183">
            <v>0</v>
          </cell>
          <cell r="AH183">
            <v>0</v>
          </cell>
          <cell r="AI183">
            <v>0</v>
          </cell>
          <cell r="AJ183">
            <v>0</v>
          </cell>
          <cell r="AK183">
            <v>0</v>
          </cell>
          <cell r="AL183">
            <v>0</v>
          </cell>
          <cell r="AM183">
            <v>0</v>
          </cell>
          <cell r="AN183">
            <v>2</v>
          </cell>
          <cell r="AO183">
            <v>18</v>
          </cell>
          <cell r="AP183">
            <v>78</v>
          </cell>
          <cell r="AU183">
            <v>1305</v>
          </cell>
        </row>
        <row r="184">
          <cell r="F184">
            <v>0</v>
          </cell>
          <cell r="G184">
            <v>0</v>
          </cell>
          <cell r="H184">
            <v>0</v>
          </cell>
          <cell r="I184">
            <v>0</v>
          </cell>
          <cell r="J184">
            <v>0</v>
          </cell>
          <cell r="K184">
            <v>0</v>
          </cell>
          <cell r="L184">
            <v>0</v>
          </cell>
          <cell r="M184">
            <v>0</v>
          </cell>
          <cell r="N184">
            <v>0</v>
          </cell>
          <cell r="O184">
            <v>0</v>
          </cell>
          <cell r="P184">
            <v>0</v>
          </cell>
          <cell r="Q184">
            <v>0</v>
          </cell>
          <cell r="V184">
            <v>0</v>
          </cell>
          <cell r="AE184">
            <v>0</v>
          </cell>
          <cell r="AF184">
            <v>0</v>
          </cell>
          <cell r="AG184">
            <v>0</v>
          </cell>
          <cell r="AH184">
            <v>0</v>
          </cell>
          <cell r="AI184">
            <v>0</v>
          </cell>
          <cell r="AJ184">
            <v>0</v>
          </cell>
          <cell r="AK184">
            <v>0</v>
          </cell>
          <cell r="AL184">
            <v>0</v>
          </cell>
          <cell r="AM184">
            <v>0</v>
          </cell>
          <cell r="AN184">
            <v>0</v>
          </cell>
          <cell r="AO184">
            <v>0</v>
          </cell>
          <cell r="AP184">
            <v>0</v>
          </cell>
          <cell r="AU184">
            <v>0</v>
          </cell>
        </row>
        <row r="185">
          <cell r="F185">
            <v>0</v>
          </cell>
          <cell r="G185">
            <v>0</v>
          </cell>
          <cell r="H185">
            <v>0</v>
          </cell>
          <cell r="I185">
            <v>0</v>
          </cell>
          <cell r="J185">
            <v>1</v>
          </cell>
          <cell r="K185">
            <v>7</v>
          </cell>
          <cell r="L185">
            <v>14</v>
          </cell>
          <cell r="M185">
            <v>11</v>
          </cell>
          <cell r="N185">
            <v>13</v>
          </cell>
          <cell r="O185">
            <v>7</v>
          </cell>
          <cell r="P185">
            <v>4</v>
          </cell>
          <cell r="Q185">
            <v>0</v>
          </cell>
          <cell r="V185">
            <v>58</v>
          </cell>
          <cell r="AE185">
            <v>0</v>
          </cell>
          <cell r="AF185">
            <v>0</v>
          </cell>
          <cell r="AG185">
            <v>0</v>
          </cell>
          <cell r="AH185">
            <v>0</v>
          </cell>
          <cell r="AI185">
            <v>5</v>
          </cell>
          <cell r="AJ185">
            <v>21</v>
          </cell>
          <cell r="AK185">
            <v>30</v>
          </cell>
          <cell r="AL185">
            <v>17</v>
          </cell>
          <cell r="AM185">
            <v>18</v>
          </cell>
          <cell r="AN185">
            <v>6</v>
          </cell>
          <cell r="AO185">
            <v>2</v>
          </cell>
          <cell r="AP185">
            <v>2</v>
          </cell>
          <cell r="AU185">
            <v>102</v>
          </cell>
        </row>
      </sheetData>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R51"/>
  <sheetViews>
    <sheetView workbookViewId="0">
      <selection activeCell="L13" sqref="L13"/>
    </sheetView>
  </sheetViews>
  <sheetFormatPr baseColWidth="10" defaultRowHeight="15" x14ac:dyDescent="0.25"/>
  <cols>
    <col min="1" max="70" width="11.42578125" style="4"/>
  </cols>
  <sheetData>
    <row r="4" spans="4:12" ht="23.25" x14ac:dyDescent="0.35">
      <c r="D4" s="381" t="s">
        <v>196</v>
      </c>
      <c r="E4" s="381"/>
      <c r="F4" s="381"/>
      <c r="G4" s="381"/>
      <c r="H4" s="381"/>
      <c r="I4" s="381"/>
      <c r="J4" s="381"/>
      <c r="K4" s="381"/>
      <c r="L4" s="381"/>
    </row>
    <row r="28" spans="3:3" ht="20.25" x14ac:dyDescent="0.3">
      <c r="C28" s="443" t="s">
        <v>207</v>
      </c>
    </row>
    <row r="30" spans="3:3" x14ac:dyDescent="0.25">
      <c r="C30" s="442" t="s">
        <v>200</v>
      </c>
    </row>
    <row r="31" spans="3:3" x14ac:dyDescent="0.25">
      <c r="C31" s="442" t="s">
        <v>202</v>
      </c>
    </row>
    <row r="32" spans="3:3" x14ac:dyDescent="0.25">
      <c r="C32" s="442" t="s">
        <v>204</v>
      </c>
    </row>
    <row r="33" spans="3:3" x14ac:dyDescent="0.25">
      <c r="C33" s="442" t="s">
        <v>206</v>
      </c>
    </row>
    <row r="34" spans="3:3" x14ac:dyDescent="0.25">
      <c r="C34" s="442" t="s">
        <v>209</v>
      </c>
    </row>
    <row r="35" spans="3:3" x14ac:dyDescent="0.25">
      <c r="C35" s="442" t="s">
        <v>211</v>
      </c>
    </row>
    <row r="36" spans="3:3" x14ac:dyDescent="0.25">
      <c r="C36" s="442" t="s">
        <v>213</v>
      </c>
    </row>
    <row r="37" spans="3:3" x14ac:dyDescent="0.25">
      <c r="C37" s="442" t="s">
        <v>215</v>
      </c>
    </row>
    <row r="38" spans="3:3" x14ac:dyDescent="0.25">
      <c r="C38" s="442" t="s">
        <v>217</v>
      </c>
    </row>
    <row r="39" spans="3:3" x14ac:dyDescent="0.25">
      <c r="C39" s="442" t="s">
        <v>219</v>
      </c>
    </row>
    <row r="40" spans="3:3" x14ac:dyDescent="0.25">
      <c r="C40" s="442" t="s">
        <v>221</v>
      </c>
    </row>
    <row r="41" spans="3:3" x14ac:dyDescent="0.25">
      <c r="C41" s="442" t="s">
        <v>223</v>
      </c>
    </row>
    <row r="42" spans="3:3" x14ac:dyDescent="0.25">
      <c r="C42" s="442" t="s">
        <v>225</v>
      </c>
    </row>
    <row r="43" spans="3:3" x14ac:dyDescent="0.25">
      <c r="C43" s="442" t="s">
        <v>227</v>
      </c>
    </row>
    <row r="44" spans="3:3" x14ac:dyDescent="0.25">
      <c r="C44" s="442" t="s">
        <v>229</v>
      </c>
    </row>
    <row r="45" spans="3:3" x14ac:dyDescent="0.25">
      <c r="C45" s="442" t="s">
        <v>89</v>
      </c>
    </row>
    <row r="46" spans="3:3" x14ac:dyDescent="0.25">
      <c r="C46" s="442" t="s">
        <v>104</v>
      </c>
    </row>
    <row r="47" spans="3:3" x14ac:dyDescent="0.25">
      <c r="C47" s="442" t="s">
        <v>136</v>
      </c>
    </row>
    <row r="48" spans="3:3" x14ac:dyDescent="0.25">
      <c r="C48" s="442" t="s">
        <v>137</v>
      </c>
    </row>
    <row r="49" spans="3:3" x14ac:dyDescent="0.25">
      <c r="C49" s="442" t="s">
        <v>138</v>
      </c>
    </row>
    <row r="50" spans="3:3" x14ac:dyDescent="0.25">
      <c r="C50" s="442" t="s">
        <v>181</v>
      </c>
    </row>
    <row r="51" spans="3:3" x14ac:dyDescent="0.25">
      <c r="C51" s="442" t="s">
        <v>230</v>
      </c>
    </row>
  </sheetData>
  <mergeCells count="1">
    <mergeCell ref="D4:L4"/>
  </mergeCells>
  <hyperlinks>
    <hyperlink ref="C30" location="'01-Clasificacion Planteles'!A1" display="Caldas. Clasificacion de Planteles Educativos por categorias según Año. Periodo 2001 - 2013"/>
    <hyperlink ref="C31" location="'02-Clasificacion porcen'!A1" display=" Caldas. Clasificacion porcentual de Planteles Educativos por categorias según año. Periodo 2001 - 2011"/>
    <hyperlink ref="C32" location="'03-Clasificacion Planteles.'!A1" display="Caldas. Clasificacion de Planteles Educativos por Categorias según Subregiones. 2001"/>
    <hyperlink ref="C33" location="'04-Clasificacion planteles.'!A1" display="Caldas. Clasificacion de Planteles Educativos por Categorias según Subregiones. 2002"/>
    <hyperlink ref="C34" location="'05-Clasificacion Planteles.'!A1" display="Caldas. Clasificacion de Planteles Educativos por Categorias según Subregiones. 2003"/>
    <hyperlink ref="C35" location="'06-Clasificacion Planteles.'!A1" display=" Caldas. Clasificacion de Planteles Educativos por Categorias según Subregiones. 2004"/>
    <hyperlink ref="C36" location="'07-Clasificacion Planteles.'!A1" display="Caldas. Clasificacion de Planteles Educativos por Categorias según Subregiones. 2005"/>
    <hyperlink ref="C37" location="'08-Clasificacion Planteles'!A1" display="Caldas. Clasificacion de Planteles Educativos por Categorias según Subregiones. 2006"/>
    <hyperlink ref="C38" location="'09-Clasificacion Planteles '!A1" display="Caldas. Clasificacion de Planteles Educativos por Categorias según Subregiones. 2007"/>
    <hyperlink ref="C39" location="'10-Clasificacion Planteles.'!A1" display="Caldas. Clasificacion de Planteles Educativos por Categorias según Subregiones. 2008"/>
    <hyperlink ref="C40" location="'11-Clasificacion Planteles.'!A1" display="Caldas. Clasificacion de Planteles Educativos por Categorias según Subregiones. 2009"/>
    <hyperlink ref="C41" location="'12-Clasificacion Planteles'!A1" display="Caldas. Clasificacion de Planteles Educativos por Categorias según Subregiones. 2010"/>
    <hyperlink ref="C42" location="'13-Clasificacion Planteles .'!A1" display="Caldas. Clasificacion de Planteles Educativos por Categorias según Subregiones. 2011"/>
    <hyperlink ref="C43" location="'14-Clasificacion planteles. '!A1" display=" Caldas. Clasificacion de Planteles Educativos por Categorias según Subregiones. 2012"/>
    <hyperlink ref="C44" location="'15-Clasificacion Planteles.'!A1" display=" Caldas. Clasificacion de Planteles Educativos por Categorias según Subregiones. 2013"/>
    <hyperlink ref="C45" location="'16-Evolucion Estable y sedes'!A1" display="Caldas. Evolución de Establecimientos y Sedes Educativas. 2002 - 2013"/>
    <hyperlink ref="C46" location="'17-Evolucion Matricula'!A1" display="Caldas. Evolucion de la Matricula de estudiantes por sector y Zona. 2002 - 2013"/>
    <hyperlink ref="C47" location="'18-Evolucion Matri segun grado'!A1" display="Caldas. Evolucion de la Matricula según grado de estudio. 2002 - 2013"/>
    <hyperlink ref="C48" location="'19-Matricula Grado Sector'!A1" display="Caldas. Matrícula total por grado y sector - Año 2002 - 2013"/>
    <hyperlink ref="C49" location="'20-Matricula por Muni'!A1" display="Caldas. Matrícula por Municipio y sector. 2006 - 2013"/>
    <hyperlink ref="C50" location="'21-Tasa cobertura'!A1" display="Tasa de cobertura en educacion. 2014"/>
    <hyperlink ref="C51" location="'22-Cobertura'!A1" display="Evolución de la Tasa de Cobertura Bruta y Neta por Nieveles Educativos. 2005 - 2014"/>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90"/>
  <sheetViews>
    <sheetView workbookViewId="0">
      <selection activeCell="B1" sqref="B1:L1"/>
    </sheetView>
  </sheetViews>
  <sheetFormatPr baseColWidth="10" defaultRowHeight="15" x14ac:dyDescent="0.25"/>
  <cols>
    <col min="1" max="1" width="26.5703125" style="4" customWidth="1"/>
    <col min="2" max="2" width="20.140625" customWidth="1"/>
    <col min="3" max="3" width="18.5703125" customWidth="1"/>
    <col min="4" max="4" width="14.28515625" customWidth="1"/>
    <col min="5" max="5" width="14" customWidth="1"/>
    <col min="13" max="43" width="11.42578125" style="4"/>
  </cols>
  <sheetData>
    <row r="1" spans="1:43" ht="39" customHeight="1" x14ac:dyDescent="0.25">
      <c r="B1" s="382" t="s">
        <v>214</v>
      </c>
      <c r="C1" s="382"/>
      <c r="D1" s="382"/>
      <c r="E1" s="382"/>
      <c r="F1" s="382"/>
      <c r="G1" s="382"/>
      <c r="H1" s="382"/>
      <c r="I1" s="382"/>
      <c r="J1" s="382"/>
      <c r="K1" s="382"/>
      <c r="L1" s="382"/>
    </row>
    <row r="2" spans="1:43" ht="24" customHeight="1" x14ac:dyDescent="0.25">
      <c r="B2" s="382"/>
      <c r="C2" s="382"/>
      <c r="D2" s="382"/>
      <c r="E2" s="382"/>
      <c r="F2" s="382"/>
      <c r="G2" s="382"/>
      <c r="H2" s="382"/>
      <c r="I2" s="382"/>
      <c r="J2" s="382"/>
      <c r="K2" s="382"/>
      <c r="L2" s="382"/>
    </row>
    <row r="3" spans="1:43" ht="27" customHeight="1" x14ac:dyDescent="0.25">
      <c r="B3" s="6"/>
      <c r="C3" s="6"/>
      <c r="D3" s="6"/>
      <c r="E3" s="6"/>
      <c r="F3" s="6"/>
      <c r="G3" s="6"/>
      <c r="H3" s="6"/>
      <c r="I3" s="6"/>
      <c r="J3" s="6"/>
      <c r="K3" s="6"/>
      <c r="L3" s="6"/>
    </row>
    <row r="4" spans="1:43" ht="45" x14ac:dyDescent="0.25">
      <c r="B4" s="202" t="s">
        <v>60</v>
      </c>
      <c r="C4" s="198" t="s">
        <v>61</v>
      </c>
      <c r="D4" s="198" t="s">
        <v>62</v>
      </c>
      <c r="E4" s="198" t="s">
        <v>9</v>
      </c>
      <c r="F4" s="199" t="s">
        <v>10</v>
      </c>
      <c r="G4" s="198" t="s">
        <v>11</v>
      </c>
      <c r="H4" s="198" t="s">
        <v>12</v>
      </c>
      <c r="I4" s="198" t="s">
        <v>13</v>
      </c>
      <c r="J4" s="198" t="s">
        <v>14</v>
      </c>
      <c r="K4" s="198" t="s">
        <v>65</v>
      </c>
      <c r="L4" s="198" t="s">
        <v>0</v>
      </c>
    </row>
    <row r="5" spans="1:43" s="2" customFormat="1" ht="22.5" customHeight="1" x14ac:dyDescent="0.25">
      <c r="A5" s="4"/>
      <c r="B5" s="116" t="s">
        <v>17</v>
      </c>
      <c r="C5" s="35"/>
      <c r="D5" s="36"/>
      <c r="E5" s="37"/>
      <c r="F5" s="36"/>
      <c r="G5" s="36"/>
      <c r="H5" s="36"/>
      <c r="I5" s="36"/>
      <c r="J5" s="36"/>
      <c r="K5" s="36"/>
      <c r="L5" s="37"/>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row>
    <row r="6" spans="1:43" ht="21" customHeight="1" x14ac:dyDescent="0.25">
      <c r="B6" s="403" t="s">
        <v>18</v>
      </c>
      <c r="C6" s="392" t="s">
        <v>50</v>
      </c>
      <c r="D6" s="66" t="s">
        <v>52</v>
      </c>
      <c r="E6" s="69" t="s">
        <v>2</v>
      </c>
      <c r="F6" s="65"/>
      <c r="G6" s="65"/>
      <c r="H6" s="65">
        <v>2</v>
      </c>
      <c r="I6" s="65"/>
      <c r="J6" s="65">
        <v>5</v>
      </c>
      <c r="K6" s="65">
        <v>4</v>
      </c>
      <c r="L6" s="68">
        <v>11</v>
      </c>
    </row>
    <row r="7" spans="1:43" ht="24" customHeight="1" x14ac:dyDescent="0.25">
      <c r="B7" s="404"/>
      <c r="C7" s="383"/>
      <c r="D7" s="65" t="s">
        <v>53</v>
      </c>
      <c r="E7" s="68" t="s">
        <v>2</v>
      </c>
      <c r="F7" s="65"/>
      <c r="G7" s="65"/>
      <c r="H7" s="65"/>
      <c r="I7" s="65"/>
      <c r="J7" s="65">
        <v>1</v>
      </c>
      <c r="K7" s="65">
        <v>3</v>
      </c>
      <c r="L7" s="68">
        <v>4</v>
      </c>
    </row>
    <row r="8" spans="1:43" x14ac:dyDescent="0.25">
      <c r="B8" s="404"/>
      <c r="C8" s="383"/>
      <c r="D8" s="385" t="s">
        <v>54</v>
      </c>
      <c r="E8" s="68" t="s">
        <v>2</v>
      </c>
      <c r="F8" s="65"/>
      <c r="G8" s="65">
        <v>1</v>
      </c>
      <c r="H8" s="65">
        <v>1</v>
      </c>
      <c r="I8" s="65">
        <v>6</v>
      </c>
      <c r="J8" s="65">
        <v>3</v>
      </c>
      <c r="K8" s="65">
        <v>6</v>
      </c>
      <c r="L8" s="68">
        <v>17</v>
      </c>
    </row>
    <row r="9" spans="1:43" x14ac:dyDescent="0.25">
      <c r="B9" s="404"/>
      <c r="C9" s="383"/>
      <c r="D9" s="385"/>
      <c r="E9" s="68" t="s">
        <v>4</v>
      </c>
      <c r="F9" s="65"/>
      <c r="G9" s="65"/>
      <c r="H9" s="65"/>
      <c r="I9" s="65"/>
      <c r="J9" s="65"/>
      <c r="K9" s="65">
        <v>1</v>
      </c>
      <c r="L9" s="68">
        <v>1</v>
      </c>
    </row>
    <row r="10" spans="1:43" x14ac:dyDescent="0.25">
      <c r="B10" s="404"/>
      <c r="C10" s="384"/>
      <c r="D10" s="386"/>
      <c r="E10" s="70" t="s">
        <v>3</v>
      </c>
      <c r="F10" s="65"/>
      <c r="G10" s="65">
        <v>3</v>
      </c>
      <c r="H10" s="65">
        <v>4</v>
      </c>
      <c r="I10" s="65"/>
      <c r="J10" s="65"/>
      <c r="K10" s="65"/>
      <c r="L10" s="68">
        <v>7</v>
      </c>
    </row>
    <row r="11" spans="1:43" x14ac:dyDescent="0.25">
      <c r="B11" s="404"/>
      <c r="C11" s="383" t="s">
        <v>51</v>
      </c>
      <c r="D11" s="65" t="s">
        <v>52</v>
      </c>
      <c r="E11" s="68" t="s">
        <v>2</v>
      </c>
      <c r="F11" s="65"/>
      <c r="G11" s="65"/>
      <c r="H11" s="65">
        <v>1</v>
      </c>
      <c r="I11" s="65">
        <v>3</v>
      </c>
      <c r="J11" s="65"/>
      <c r="K11" s="65"/>
      <c r="L11" s="68">
        <v>4</v>
      </c>
    </row>
    <row r="12" spans="1:43" x14ac:dyDescent="0.25">
      <c r="B12" s="404"/>
      <c r="C12" s="383"/>
      <c r="D12" s="65" t="s">
        <v>53</v>
      </c>
      <c r="E12" s="68" t="s">
        <v>2</v>
      </c>
      <c r="F12" s="65"/>
      <c r="G12" s="65"/>
      <c r="H12" s="65"/>
      <c r="I12" s="65"/>
      <c r="J12" s="65"/>
      <c r="K12" s="65">
        <v>1</v>
      </c>
      <c r="L12" s="68">
        <v>1</v>
      </c>
    </row>
    <row r="13" spans="1:43" x14ac:dyDescent="0.25">
      <c r="B13" s="404"/>
      <c r="C13" s="383"/>
      <c r="D13" s="385" t="s">
        <v>54</v>
      </c>
      <c r="E13" s="68" t="s">
        <v>2</v>
      </c>
      <c r="F13" s="65"/>
      <c r="G13" s="65">
        <v>4</v>
      </c>
      <c r="H13" s="65">
        <v>22</v>
      </c>
      <c r="I13" s="65">
        <v>16</v>
      </c>
      <c r="J13" s="65">
        <v>7</v>
      </c>
      <c r="K13" s="65"/>
      <c r="L13" s="68">
        <v>49</v>
      </c>
    </row>
    <row r="14" spans="1:43" x14ac:dyDescent="0.25">
      <c r="B14" s="405"/>
      <c r="C14" s="384"/>
      <c r="D14" s="386"/>
      <c r="E14" s="70" t="s">
        <v>3</v>
      </c>
      <c r="F14" s="65"/>
      <c r="G14" s="65"/>
      <c r="H14" s="65">
        <v>2</v>
      </c>
      <c r="I14" s="65"/>
      <c r="J14" s="65"/>
      <c r="K14" s="65"/>
      <c r="L14" s="68">
        <v>2</v>
      </c>
    </row>
    <row r="15" spans="1:43" ht="27" customHeight="1" x14ac:dyDescent="0.25">
      <c r="B15" s="403" t="s">
        <v>19</v>
      </c>
      <c r="C15" s="62" t="s">
        <v>50</v>
      </c>
      <c r="D15" s="65" t="s">
        <v>54</v>
      </c>
      <c r="E15" s="68" t="s">
        <v>2</v>
      </c>
      <c r="F15" s="65"/>
      <c r="G15" s="65"/>
      <c r="H15" s="65"/>
      <c r="I15" s="65"/>
      <c r="J15" s="65"/>
      <c r="K15" s="65">
        <v>1</v>
      </c>
      <c r="L15" s="68">
        <v>1</v>
      </c>
    </row>
    <row r="16" spans="1:43" ht="21" customHeight="1" x14ac:dyDescent="0.25">
      <c r="B16" s="404"/>
      <c r="C16" s="392" t="s">
        <v>51</v>
      </c>
      <c r="D16" s="66" t="s">
        <v>52</v>
      </c>
      <c r="E16" s="69" t="s">
        <v>2</v>
      </c>
      <c r="F16" s="65"/>
      <c r="G16" s="65"/>
      <c r="H16" s="65">
        <v>1</v>
      </c>
      <c r="I16" s="65"/>
      <c r="J16" s="65"/>
      <c r="K16" s="65"/>
      <c r="L16" s="68">
        <v>1</v>
      </c>
    </row>
    <row r="17" spans="2:12" ht="18" customHeight="1" x14ac:dyDescent="0.25">
      <c r="B17" s="405"/>
      <c r="C17" s="384"/>
      <c r="D17" s="67" t="s">
        <v>54</v>
      </c>
      <c r="E17" s="70" t="s">
        <v>2</v>
      </c>
      <c r="F17" s="65"/>
      <c r="G17" s="65">
        <v>1</v>
      </c>
      <c r="H17" s="65">
        <v>2</v>
      </c>
      <c r="I17" s="65">
        <v>4</v>
      </c>
      <c r="J17" s="65"/>
      <c r="K17" s="65"/>
      <c r="L17" s="68">
        <v>7</v>
      </c>
    </row>
    <row r="18" spans="2:12" ht="21.75" customHeight="1" x14ac:dyDescent="0.25">
      <c r="B18" s="403" t="s">
        <v>20</v>
      </c>
      <c r="C18" s="71" t="s">
        <v>50</v>
      </c>
      <c r="D18" s="72" t="s">
        <v>54</v>
      </c>
      <c r="E18" s="73" t="s">
        <v>2</v>
      </c>
      <c r="F18" s="65"/>
      <c r="G18" s="65"/>
      <c r="H18" s="65"/>
      <c r="I18" s="65">
        <v>1</v>
      </c>
      <c r="J18" s="65"/>
      <c r="K18" s="65"/>
      <c r="L18" s="68">
        <v>1</v>
      </c>
    </row>
    <row r="19" spans="2:12" ht="23.25" customHeight="1" x14ac:dyDescent="0.25">
      <c r="B19" s="405"/>
      <c r="C19" s="64" t="s">
        <v>51</v>
      </c>
      <c r="D19" s="67" t="s">
        <v>54</v>
      </c>
      <c r="E19" s="70" t="s">
        <v>2</v>
      </c>
      <c r="F19" s="65"/>
      <c r="G19" s="65">
        <v>2</v>
      </c>
      <c r="H19" s="65">
        <v>3</v>
      </c>
      <c r="I19" s="65">
        <v>1</v>
      </c>
      <c r="J19" s="65"/>
      <c r="K19" s="65"/>
      <c r="L19" s="68">
        <v>6</v>
      </c>
    </row>
    <row r="20" spans="2:12" ht="25.5" customHeight="1" x14ac:dyDescent="0.25">
      <c r="B20" s="108" t="s">
        <v>21</v>
      </c>
      <c r="C20" s="64" t="s">
        <v>1</v>
      </c>
      <c r="D20" s="67" t="s">
        <v>54</v>
      </c>
      <c r="E20" s="70" t="s">
        <v>2</v>
      </c>
      <c r="F20" s="65"/>
      <c r="G20" s="65"/>
      <c r="H20" s="65">
        <v>4</v>
      </c>
      <c r="I20" s="65"/>
      <c r="J20" s="65"/>
      <c r="K20" s="65"/>
      <c r="L20" s="68">
        <v>4</v>
      </c>
    </row>
    <row r="21" spans="2:12" ht="21.75" customHeight="1" x14ac:dyDescent="0.25">
      <c r="B21" s="403" t="s">
        <v>22</v>
      </c>
      <c r="C21" s="111" t="s">
        <v>50</v>
      </c>
      <c r="D21" s="65" t="s">
        <v>54</v>
      </c>
      <c r="E21" s="68" t="s">
        <v>2</v>
      </c>
      <c r="F21" s="65"/>
      <c r="G21" s="65"/>
      <c r="H21" s="65"/>
      <c r="I21" s="65">
        <v>2</v>
      </c>
      <c r="J21" s="65">
        <v>1</v>
      </c>
      <c r="K21" s="65">
        <v>1</v>
      </c>
      <c r="L21" s="68">
        <v>4</v>
      </c>
    </row>
    <row r="22" spans="2:12" ht="18" customHeight="1" x14ac:dyDescent="0.25">
      <c r="B22" s="404"/>
      <c r="C22" s="414" t="s">
        <v>51</v>
      </c>
      <c r="D22" s="66" t="s">
        <v>52</v>
      </c>
      <c r="E22" s="69" t="s">
        <v>2</v>
      </c>
      <c r="F22" s="65"/>
      <c r="G22" s="65"/>
      <c r="H22" s="65"/>
      <c r="I22" s="65"/>
      <c r="J22" s="65">
        <v>1</v>
      </c>
      <c r="K22" s="65"/>
      <c r="L22" s="68">
        <v>1</v>
      </c>
    </row>
    <row r="23" spans="2:12" x14ac:dyDescent="0.25">
      <c r="B23" s="405"/>
      <c r="C23" s="416"/>
      <c r="D23" s="67" t="s">
        <v>54</v>
      </c>
      <c r="E23" s="70" t="s">
        <v>2</v>
      </c>
      <c r="F23" s="65"/>
      <c r="G23" s="65">
        <v>2</v>
      </c>
      <c r="H23" s="65">
        <v>1</v>
      </c>
      <c r="I23" s="65">
        <v>5</v>
      </c>
      <c r="J23" s="65">
        <v>1</v>
      </c>
      <c r="K23" s="65"/>
      <c r="L23" s="68">
        <v>9</v>
      </c>
    </row>
    <row r="24" spans="2:12" x14ac:dyDescent="0.25">
      <c r="B24" s="203" t="s">
        <v>6</v>
      </c>
      <c r="C24" s="204"/>
      <c r="D24" s="205"/>
      <c r="E24" s="206"/>
      <c r="F24" s="202">
        <f t="shared" ref="F24:L24" si="0">SUM(F6:F23)</f>
        <v>0</v>
      </c>
      <c r="G24" s="210">
        <f t="shared" si="0"/>
        <v>13</v>
      </c>
      <c r="H24" s="210">
        <f t="shared" si="0"/>
        <v>43</v>
      </c>
      <c r="I24" s="210">
        <f t="shared" si="0"/>
        <v>38</v>
      </c>
      <c r="J24" s="210">
        <f t="shared" si="0"/>
        <v>19</v>
      </c>
      <c r="K24" s="210">
        <f t="shared" si="0"/>
        <v>17</v>
      </c>
      <c r="L24" s="199">
        <f t="shared" si="0"/>
        <v>130</v>
      </c>
    </row>
    <row r="25" spans="2:12" ht="21.75" customHeight="1" x14ac:dyDescent="0.25">
      <c r="B25" s="55" t="s">
        <v>23</v>
      </c>
      <c r="C25" s="45"/>
      <c r="D25" s="46"/>
      <c r="E25" s="47"/>
      <c r="F25" s="46"/>
      <c r="G25" s="46"/>
      <c r="H25" s="46"/>
      <c r="I25" s="46"/>
      <c r="J25" s="46"/>
      <c r="K25" s="46"/>
      <c r="L25" s="47"/>
    </row>
    <row r="26" spans="2:12" x14ac:dyDescent="0.25">
      <c r="B26" s="414" t="s">
        <v>24</v>
      </c>
      <c r="C26" s="392" t="s">
        <v>51</v>
      </c>
      <c r="D26" s="393" t="s">
        <v>54</v>
      </c>
      <c r="E26" s="69" t="s">
        <v>2</v>
      </c>
      <c r="F26" s="65"/>
      <c r="G26" s="65">
        <v>3</v>
      </c>
      <c r="H26" s="65">
        <v>2</v>
      </c>
      <c r="I26" s="65">
        <v>1</v>
      </c>
      <c r="J26" s="65"/>
      <c r="K26" s="65"/>
      <c r="L26" s="68">
        <v>6</v>
      </c>
    </row>
    <row r="27" spans="2:12" x14ac:dyDescent="0.25">
      <c r="B27" s="416"/>
      <c r="C27" s="384"/>
      <c r="D27" s="386"/>
      <c r="E27" s="70" t="s">
        <v>3</v>
      </c>
      <c r="F27" s="65"/>
      <c r="G27" s="65">
        <v>2</v>
      </c>
      <c r="H27" s="65"/>
      <c r="I27" s="65"/>
      <c r="J27" s="65"/>
      <c r="K27" s="65"/>
      <c r="L27" s="68">
        <v>2</v>
      </c>
    </row>
    <row r="28" spans="2:12" ht="22.5" customHeight="1" x14ac:dyDescent="0.25">
      <c r="B28" s="108" t="s">
        <v>25</v>
      </c>
      <c r="C28" s="64" t="s">
        <v>51</v>
      </c>
      <c r="D28" s="67" t="s">
        <v>54</v>
      </c>
      <c r="E28" s="70" t="s">
        <v>2</v>
      </c>
      <c r="F28" s="65">
        <v>1</v>
      </c>
      <c r="G28" s="65">
        <v>1</v>
      </c>
      <c r="H28" s="65">
        <v>2</v>
      </c>
      <c r="I28" s="65">
        <v>1</v>
      </c>
      <c r="J28" s="65"/>
      <c r="K28" s="65"/>
      <c r="L28" s="68">
        <v>5</v>
      </c>
    </row>
    <row r="29" spans="2:12" ht="26.25" customHeight="1" x14ac:dyDescent="0.25">
      <c r="B29" s="108" t="s">
        <v>26</v>
      </c>
      <c r="C29" s="64" t="s">
        <v>51</v>
      </c>
      <c r="D29" s="67" t="s">
        <v>54</v>
      </c>
      <c r="E29" s="70" t="s">
        <v>2</v>
      </c>
      <c r="F29" s="65"/>
      <c r="G29" s="65"/>
      <c r="H29" s="65">
        <v>5</v>
      </c>
      <c r="I29" s="65">
        <v>1</v>
      </c>
      <c r="J29" s="65"/>
      <c r="K29" s="65"/>
      <c r="L29" s="68">
        <v>6</v>
      </c>
    </row>
    <row r="30" spans="2:12" x14ac:dyDescent="0.25">
      <c r="B30" s="403" t="s">
        <v>27</v>
      </c>
      <c r="C30" s="392" t="s">
        <v>51</v>
      </c>
      <c r="D30" s="65" t="s">
        <v>52</v>
      </c>
      <c r="E30" s="68" t="s">
        <v>2</v>
      </c>
      <c r="F30" s="65"/>
      <c r="G30" s="65"/>
      <c r="H30" s="65"/>
      <c r="I30" s="65">
        <v>1</v>
      </c>
      <c r="J30" s="65"/>
      <c r="K30" s="65"/>
      <c r="L30" s="68">
        <v>1</v>
      </c>
    </row>
    <row r="31" spans="2:12" x14ac:dyDescent="0.25">
      <c r="B31" s="404"/>
      <c r="C31" s="383"/>
      <c r="D31" s="65" t="s">
        <v>53</v>
      </c>
      <c r="E31" s="68" t="s">
        <v>2</v>
      </c>
      <c r="F31" s="65"/>
      <c r="G31" s="65"/>
      <c r="H31" s="65"/>
      <c r="I31" s="65"/>
      <c r="J31" s="65">
        <v>1</v>
      </c>
      <c r="K31" s="65"/>
      <c r="L31" s="68">
        <v>1</v>
      </c>
    </row>
    <row r="32" spans="2:12" x14ac:dyDescent="0.25">
      <c r="B32" s="405"/>
      <c r="C32" s="384"/>
      <c r="D32" s="67" t="s">
        <v>54</v>
      </c>
      <c r="E32" s="70" t="s">
        <v>2</v>
      </c>
      <c r="F32" s="65"/>
      <c r="G32" s="65">
        <v>3</v>
      </c>
      <c r="H32" s="65">
        <v>1</v>
      </c>
      <c r="I32" s="65">
        <v>2</v>
      </c>
      <c r="J32" s="65"/>
      <c r="K32" s="65"/>
      <c r="L32" s="68">
        <v>6</v>
      </c>
    </row>
    <row r="33" spans="2:12" x14ac:dyDescent="0.25">
      <c r="B33" s="211" t="s">
        <v>6</v>
      </c>
      <c r="C33" s="184"/>
      <c r="D33" s="185"/>
      <c r="E33" s="186"/>
      <c r="F33" s="180">
        <f t="shared" ref="F33:L33" si="1">SUM(F26:F32)</f>
        <v>1</v>
      </c>
      <c r="G33" s="181">
        <f t="shared" si="1"/>
        <v>9</v>
      </c>
      <c r="H33" s="181">
        <f t="shared" si="1"/>
        <v>10</v>
      </c>
      <c r="I33" s="181">
        <f t="shared" si="1"/>
        <v>6</v>
      </c>
      <c r="J33" s="181">
        <f t="shared" si="1"/>
        <v>1</v>
      </c>
      <c r="K33" s="181">
        <f t="shared" si="1"/>
        <v>0</v>
      </c>
      <c r="L33" s="182">
        <f t="shared" si="1"/>
        <v>27</v>
      </c>
    </row>
    <row r="34" spans="2:12" ht="24.75" customHeight="1" x14ac:dyDescent="0.25">
      <c r="B34" s="139" t="s">
        <v>28</v>
      </c>
      <c r="C34" s="62"/>
      <c r="D34" s="65"/>
      <c r="E34" s="68"/>
      <c r="F34" s="65"/>
      <c r="G34" s="65"/>
      <c r="H34" s="65"/>
      <c r="I34" s="65"/>
      <c r="J34" s="65"/>
      <c r="K34" s="65"/>
      <c r="L34" s="68"/>
    </row>
    <row r="35" spans="2:12" ht="23.25" customHeight="1" x14ac:dyDescent="0.25">
      <c r="B35" s="113" t="s">
        <v>29</v>
      </c>
      <c r="C35" s="71" t="s">
        <v>51</v>
      </c>
      <c r="D35" s="72" t="s">
        <v>54</v>
      </c>
      <c r="E35" s="73" t="s">
        <v>2</v>
      </c>
      <c r="F35" s="65"/>
      <c r="G35" s="65"/>
      <c r="H35" s="65">
        <v>1</v>
      </c>
      <c r="I35" s="65">
        <v>1</v>
      </c>
      <c r="J35" s="65"/>
      <c r="K35" s="65"/>
      <c r="L35" s="68">
        <v>2</v>
      </c>
    </row>
    <row r="36" spans="2:12" ht="19.5" customHeight="1" x14ac:dyDescent="0.25">
      <c r="B36" s="114" t="s">
        <v>30</v>
      </c>
      <c r="C36" s="64" t="s">
        <v>51</v>
      </c>
      <c r="D36" s="67" t="s">
        <v>54</v>
      </c>
      <c r="E36" s="70" t="s">
        <v>2</v>
      </c>
      <c r="F36" s="65">
        <v>1</v>
      </c>
      <c r="G36" s="65">
        <v>1</v>
      </c>
      <c r="H36" s="65">
        <v>2</v>
      </c>
      <c r="I36" s="65"/>
      <c r="J36" s="65"/>
      <c r="K36" s="65"/>
      <c r="L36" s="68">
        <v>4</v>
      </c>
    </row>
    <row r="37" spans="2:12" ht="18.75" customHeight="1" x14ac:dyDescent="0.25">
      <c r="B37" s="403" t="s">
        <v>31</v>
      </c>
      <c r="C37" s="71" t="s">
        <v>50</v>
      </c>
      <c r="D37" s="72" t="s">
        <v>54</v>
      </c>
      <c r="E37" s="73" t="s">
        <v>2</v>
      </c>
      <c r="F37" s="65"/>
      <c r="G37" s="65"/>
      <c r="H37" s="65">
        <v>1</v>
      </c>
      <c r="I37" s="65"/>
      <c r="J37" s="65"/>
      <c r="K37" s="65"/>
      <c r="L37" s="68">
        <v>1</v>
      </c>
    </row>
    <row r="38" spans="2:12" ht="18.75" customHeight="1" x14ac:dyDescent="0.25">
      <c r="B38" s="405"/>
      <c r="C38" s="64" t="s">
        <v>51</v>
      </c>
      <c r="D38" s="67" t="s">
        <v>54</v>
      </c>
      <c r="E38" s="70" t="s">
        <v>2</v>
      </c>
      <c r="F38" s="65"/>
      <c r="G38" s="65">
        <v>2</v>
      </c>
      <c r="H38" s="65">
        <v>2</v>
      </c>
      <c r="I38" s="65"/>
      <c r="J38" s="65"/>
      <c r="K38" s="65"/>
      <c r="L38" s="68">
        <v>4</v>
      </c>
    </row>
    <row r="39" spans="2:12" ht="21.75" customHeight="1" x14ac:dyDescent="0.25">
      <c r="B39" s="114" t="s">
        <v>32</v>
      </c>
      <c r="C39" s="64" t="s">
        <v>51</v>
      </c>
      <c r="D39" s="67" t="s">
        <v>54</v>
      </c>
      <c r="E39" s="70" t="s">
        <v>2</v>
      </c>
      <c r="F39" s="65"/>
      <c r="G39" s="65">
        <v>2</v>
      </c>
      <c r="H39" s="65">
        <v>3</v>
      </c>
      <c r="I39" s="65">
        <v>3</v>
      </c>
      <c r="J39" s="65">
        <v>1</v>
      </c>
      <c r="K39" s="65"/>
      <c r="L39" s="68">
        <v>9</v>
      </c>
    </row>
    <row r="40" spans="2:12" ht="22.5" customHeight="1" x14ac:dyDescent="0.25">
      <c r="B40" s="113" t="s">
        <v>33</v>
      </c>
      <c r="C40" s="62" t="s">
        <v>51</v>
      </c>
      <c r="D40" s="65" t="s">
        <v>54</v>
      </c>
      <c r="E40" s="68" t="s">
        <v>2</v>
      </c>
      <c r="F40" s="65"/>
      <c r="G40" s="65"/>
      <c r="H40" s="65">
        <v>4</v>
      </c>
      <c r="I40" s="65">
        <v>2</v>
      </c>
      <c r="J40" s="65"/>
      <c r="K40" s="65"/>
      <c r="L40" s="68">
        <v>6</v>
      </c>
    </row>
    <row r="41" spans="2:12" x14ac:dyDescent="0.25">
      <c r="B41" s="211" t="s">
        <v>5</v>
      </c>
      <c r="C41" s="212"/>
      <c r="D41" s="213"/>
      <c r="E41" s="214"/>
      <c r="F41" s="181">
        <f t="shared" ref="F41:L41" si="2">SUM(F35:F40)</f>
        <v>1</v>
      </c>
      <c r="G41" s="181">
        <f t="shared" si="2"/>
        <v>5</v>
      </c>
      <c r="H41" s="181">
        <f t="shared" si="2"/>
        <v>13</v>
      </c>
      <c r="I41" s="181">
        <f t="shared" si="2"/>
        <v>6</v>
      </c>
      <c r="J41" s="181">
        <f t="shared" si="2"/>
        <v>1</v>
      </c>
      <c r="K41" s="181">
        <f t="shared" si="2"/>
        <v>0</v>
      </c>
      <c r="L41" s="182">
        <f t="shared" si="2"/>
        <v>26</v>
      </c>
    </row>
    <row r="42" spans="2:12" ht="26.25" customHeight="1" x14ac:dyDescent="0.25">
      <c r="B42" s="115" t="s">
        <v>34</v>
      </c>
      <c r="C42" s="62"/>
      <c r="D42" s="65"/>
      <c r="E42" s="68"/>
      <c r="F42" s="65"/>
      <c r="G42" s="65"/>
      <c r="H42" s="65"/>
      <c r="I42" s="65"/>
      <c r="J42" s="65"/>
      <c r="K42" s="65"/>
      <c r="L42" s="68"/>
    </row>
    <row r="43" spans="2:12" ht="19.5" customHeight="1" x14ac:dyDescent="0.25">
      <c r="B43" s="403" t="s">
        <v>35</v>
      </c>
      <c r="C43" s="71" t="s">
        <v>50</v>
      </c>
      <c r="D43" s="72" t="s">
        <v>54</v>
      </c>
      <c r="E43" s="73" t="s">
        <v>2</v>
      </c>
      <c r="F43" s="65"/>
      <c r="G43" s="65"/>
      <c r="H43" s="65"/>
      <c r="I43" s="65"/>
      <c r="J43" s="65"/>
      <c r="K43" s="65">
        <v>1</v>
      </c>
      <c r="L43" s="68">
        <v>1</v>
      </c>
    </row>
    <row r="44" spans="2:12" ht="21.75" customHeight="1" x14ac:dyDescent="0.25">
      <c r="B44" s="405"/>
      <c r="C44" s="122" t="s">
        <v>51</v>
      </c>
      <c r="D44" s="124" t="s">
        <v>54</v>
      </c>
      <c r="E44" s="125" t="s">
        <v>2</v>
      </c>
      <c r="F44" s="65"/>
      <c r="G44" s="65">
        <v>1</v>
      </c>
      <c r="H44" s="65">
        <v>5</v>
      </c>
      <c r="I44" s="65"/>
      <c r="J44" s="65"/>
      <c r="K44" s="65"/>
      <c r="L44" s="68">
        <v>6</v>
      </c>
    </row>
    <row r="45" spans="2:12" ht="21" customHeight="1" x14ac:dyDescent="0.25">
      <c r="B45" s="403" t="s">
        <v>36</v>
      </c>
      <c r="C45" s="71" t="s">
        <v>50</v>
      </c>
      <c r="D45" s="72" t="s">
        <v>54</v>
      </c>
      <c r="E45" s="73" t="s">
        <v>3</v>
      </c>
      <c r="F45" s="65"/>
      <c r="G45" s="65">
        <v>1</v>
      </c>
      <c r="H45" s="65"/>
      <c r="I45" s="65"/>
      <c r="J45" s="65"/>
      <c r="K45" s="65"/>
      <c r="L45" s="68">
        <v>1</v>
      </c>
    </row>
    <row r="46" spans="2:12" ht="18" customHeight="1" x14ac:dyDescent="0.25">
      <c r="B46" s="405"/>
      <c r="C46" s="64" t="s">
        <v>51</v>
      </c>
      <c r="D46" s="67" t="s">
        <v>54</v>
      </c>
      <c r="E46" s="70" t="s">
        <v>2</v>
      </c>
      <c r="F46" s="65"/>
      <c r="G46" s="65">
        <v>1</v>
      </c>
      <c r="H46" s="65">
        <v>1</v>
      </c>
      <c r="I46" s="65"/>
      <c r="J46" s="65"/>
      <c r="K46" s="65"/>
      <c r="L46" s="68">
        <v>2</v>
      </c>
    </row>
    <row r="47" spans="2:12" x14ac:dyDescent="0.25">
      <c r="B47" s="403" t="s">
        <v>37</v>
      </c>
      <c r="C47" s="392" t="s">
        <v>51</v>
      </c>
      <c r="D47" s="393" t="s">
        <v>54</v>
      </c>
      <c r="E47" s="68" t="s">
        <v>2</v>
      </c>
      <c r="F47" s="65"/>
      <c r="G47" s="65"/>
      <c r="H47" s="65">
        <v>1</v>
      </c>
      <c r="I47" s="65"/>
      <c r="J47" s="65">
        <v>1</v>
      </c>
      <c r="K47" s="65"/>
      <c r="L47" s="68">
        <v>2</v>
      </c>
    </row>
    <row r="48" spans="2:12" x14ac:dyDescent="0.25">
      <c r="B48" s="405"/>
      <c r="C48" s="384"/>
      <c r="D48" s="386"/>
      <c r="E48" s="70" t="s">
        <v>3</v>
      </c>
      <c r="F48" s="65">
        <v>1</v>
      </c>
      <c r="G48" s="65"/>
      <c r="H48" s="65"/>
      <c r="I48" s="65"/>
      <c r="J48" s="65"/>
      <c r="K48" s="65"/>
      <c r="L48" s="68">
        <v>1</v>
      </c>
    </row>
    <row r="49" spans="1:43" ht="26.25" customHeight="1" x14ac:dyDescent="0.25">
      <c r="B49" s="108" t="s">
        <v>38</v>
      </c>
      <c r="C49" s="64" t="s">
        <v>51</v>
      </c>
      <c r="D49" s="67" t="s">
        <v>54</v>
      </c>
      <c r="E49" s="70" t="s">
        <v>2</v>
      </c>
      <c r="F49" s="65"/>
      <c r="G49" s="65"/>
      <c r="H49" s="65">
        <v>2</v>
      </c>
      <c r="I49" s="65"/>
      <c r="J49" s="65"/>
      <c r="K49" s="65"/>
      <c r="L49" s="68">
        <v>2</v>
      </c>
    </row>
    <row r="50" spans="1:43" ht="24.75" customHeight="1" x14ac:dyDescent="0.25">
      <c r="B50" s="113" t="s">
        <v>39</v>
      </c>
      <c r="C50" s="64" t="s">
        <v>51</v>
      </c>
      <c r="D50" s="67" t="s">
        <v>54</v>
      </c>
      <c r="E50" s="70" t="s">
        <v>2</v>
      </c>
      <c r="F50" s="65">
        <v>1</v>
      </c>
      <c r="G50" s="65"/>
      <c r="H50" s="65">
        <v>3</v>
      </c>
      <c r="I50" s="65"/>
      <c r="J50" s="65"/>
      <c r="K50" s="65"/>
      <c r="L50" s="68">
        <v>4</v>
      </c>
    </row>
    <row r="51" spans="1:43" ht="18.75" customHeight="1" x14ac:dyDescent="0.25">
      <c r="B51" s="211" t="s">
        <v>6</v>
      </c>
      <c r="C51" s="184"/>
      <c r="D51" s="185"/>
      <c r="E51" s="186"/>
      <c r="F51" s="180">
        <f t="shared" ref="F51:L51" si="3">SUM(F43:F50)</f>
        <v>2</v>
      </c>
      <c r="G51" s="181">
        <f t="shared" si="3"/>
        <v>3</v>
      </c>
      <c r="H51" s="181">
        <f t="shared" si="3"/>
        <v>12</v>
      </c>
      <c r="I51" s="181">
        <f t="shared" si="3"/>
        <v>0</v>
      </c>
      <c r="J51" s="181">
        <f t="shared" si="3"/>
        <v>1</v>
      </c>
      <c r="K51" s="181">
        <f t="shared" si="3"/>
        <v>1</v>
      </c>
      <c r="L51" s="182">
        <f t="shared" si="3"/>
        <v>19</v>
      </c>
    </row>
    <row r="52" spans="1:43" ht="21.75" customHeight="1" x14ac:dyDescent="0.25">
      <c r="B52" s="115" t="s">
        <v>40</v>
      </c>
      <c r="C52" s="62"/>
      <c r="D52" s="65"/>
      <c r="E52" s="68"/>
      <c r="F52" s="65"/>
      <c r="G52" s="65"/>
      <c r="H52" s="65"/>
      <c r="I52" s="65"/>
      <c r="J52" s="65"/>
      <c r="K52" s="65"/>
      <c r="L52" s="68"/>
    </row>
    <row r="53" spans="1:43" x14ac:dyDescent="0.25">
      <c r="B53" s="403" t="s">
        <v>41</v>
      </c>
      <c r="C53" s="392" t="s">
        <v>51</v>
      </c>
      <c r="D53" s="393" t="s">
        <v>54</v>
      </c>
      <c r="E53" s="69" t="s">
        <v>2</v>
      </c>
      <c r="F53" s="65"/>
      <c r="G53" s="65">
        <v>1</v>
      </c>
      <c r="H53" s="65">
        <v>3</v>
      </c>
      <c r="I53" s="65">
        <v>1</v>
      </c>
      <c r="J53" s="65"/>
      <c r="K53" s="65"/>
      <c r="L53" s="68">
        <v>5</v>
      </c>
    </row>
    <row r="54" spans="1:43" x14ac:dyDescent="0.25">
      <c r="B54" s="405"/>
      <c r="C54" s="384"/>
      <c r="D54" s="386"/>
      <c r="E54" s="70" t="s">
        <v>3</v>
      </c>
      <c r="F54" s="65"/>
      <c r="G54" s="65">
        <v>1</v>
      </c>
      <c r="H54" s="65"/>
      <c r="I54" s="65"/>
      <c r="J54" s="65"/>
      <c r="K54" s="65"/>
      <c r="L54" s="68">
        <v>1</v>
      </c>
    </row>
    <row r="55" spans="1:43" ht="26.25" customHeight="1" x14ac:dyDescent="0.25">
      <c r="B55" s="108" t="s">
        <v>42</v>
      </c>
      <c r="C55" s="64" t="s">
        <v>51</v>
      </c>
      <c r="D55" s="67" t="s">
        <v>54</v>
      </c>
      <c r="E55" s="70" t="s">
        <v>2</v>
      </c>
      <c r="F55" s="65"/>
      <c r="G55" s="65"/>
      <c r="H55" s="65">
        <v>2</v>
      </c>
      <c r="I55" s="65">
        <v>2</v>
      </c>
      <c r="J55" s="65"/>
      <c r="K55" s="65"/>
      <c r="L55" s="68">
        <v>4</v>
      </c>
    </row>
    <row r="56" spans="1:43" ht="22.5" customHeight="1" x14ac:dyDescent="0.25">
      <c r="B56" s="108" t="s">
        <v>43</v>
      </c>
      <c r="C56" s="64" t="s">
        <v>51</v>
      </c>
      <c r="D56" s="67" t="s">
        <v>54</v>
      </c>
      <c r="E56" s="70" t="s">
        <v>2</v>
      </c>
      <c r="F56" s="65"/>
      <c r="G56" s="65"/>
      <c r="H56" s="65">
        <v>2</v>
      </c>
      <c r="I56" s="65"/>
      <c r="J56" s="65"/>
      <c r="K56" s="65"/>
      <c r="L56" s="68">
        <v>2</v>
      </c>
    </row>
    <row r="57" spans="1:43" ht="28.5" customHeight="1" x14ac:dyDescent="0.25">
      <c r="B57" s="113" t="s">
        <v>44</v>
      </c>
      <c r="C57" s="64" t="s">
        <v>51</v>
      </c>
      <c r="D57" s="67" t="s">
        <v>54</v>
      </c>
      <c r="E57" s="70" t="s">
        <v>2</v>
      </c>
      <c r="F57" s="65"/>
      <c r="G57" s="65"/>
      <c r="H57" s="65">
        <v>6</v>
      </c>
      <c r="I57" s="65">
        <v>1</v>
      </c>
      <c r="J57" s="65"/>
      <c r="K57" s="65"/>
      <c r="L57" s="68">
        <v>7</v>
      </c>
    </row>
    <row r="58" spans="1:43" x14ac:dyDescent="0.25">
      <c r="B58" s="211" t="s">
        <v>6</v>
      </c>
      <c r="C58" s="184"/>
      <c r="D58" s="185"/>
      <c r="E58" s="186"/>
      <c r="F58" s="180">
        <f t="shared" ref="F58:L58" si="4">SUM(F53:F57)</f>
        <v>0</v>
      </c>
      <c r="G58" s="181">
        <f t="shared" si="4"/>
        <v>2</v>
      </c>
      <c r="H58" s="181">
        <f t="shared" si="4"/>
        <v>13</v>
      </c>
      <c r="I58" s="181">
        <f t="shared" si="4"/>
        <v>4</v>
      </c>
      <c r="J58" s="181">
        <f t="shared" si="4"/>
        <v>0</v>
      </c>
      <c r="K58" s="181">
        <f t="shared" si="4"/>
        <v>0</v>
      </c>
      <c r="L58" s="182">
        <f t="shared" si="4"/>
        <v>19</v>
      </c>
    </row>
    <row r="59" spans="1:43" s="121" customFormat="1" ht="30" x14ac:dyDescent="0.25">
      <c r="A59" s="118"/>
      <c r="B59" s="107" t="s">
        <v>45</v>
      </c>
      <c r="C59" s="111"/>
      <c r="D59" s="119"/>
      <c r="E59" s="120"/>
      <c r="F59" s="119"/>
      <c r="G59" s="119"/>
      <c r="H59" s="119"/>
      <c r="I59" s="119"/>
      <c r="J59" s="119"/>
      <c r="K59" s="119"/>
      <c r="L59" s="120"/>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8"/>
      <c r="AL59" s="118"/>
      <c r="AM59" s="118"/>
      <c r="AN59" s="118"/>
      <c r="AO59" s="118"/>
      <c r="AP59" s="118"/>
      <c r="AQ59" s="118"/>
    </row>
    <row r="60" spans="1:43" x14ac:dyDescent="0.25">
      <c r="B60" s="403" t="s">
        <v>46</v>
      </c>
      <c r="C60" s="392" t="s">
        <v>50</v>
      </c>
      <c r="D60" s="393" t="s">
        <v>54</v>
      </c>
      <c r="E60" s="69" t="s">
        <v>2</v>
      </c>
      <c r="F60" s="65"/>
      <c r="G60" s="65">
        <v>1</v>
      </c>
      <c r="H60" s="65">
        <v>2</v>
      </c>
      <c r="I60" s="65">
        <v>1</v>
      </c>
      <c r="J60" s="65"/>
      <c r="K60" s="65">
        <v>1</v>
      </c>
      <c r="L60" s="68">
        <v>5</v>
      </c>
    </row>
    <row r="61" spans="1:43" ht="12" customHeight="1" x14ac:dyDescent="0.25">
      <c r="B61" s="404"/>
      <c r="C61" s="383"/>
      <c r="D61" s="386"/>
      <c r="E61" s="68" t="s">
        <v>3</v>
      </c>
      <c r="F61" s="65">
        <v>1</v>
      </c>
      <c r="G61" s="65"/>
      <c r="H61" s="65"/>
      <c r="I61" s="65"/>
      <c r="J61" s="65"/>
      <c r="K61" s="65"/>
      <c r="L61" s="68">
        <v>1</v>
      </c>
    </row>
    <row r="62" spans="1:43" x14ac:dyDescent="0.25">
      <c r="B62" s="404"/>
      <c r="C62" s="392" t="s">
        <v>51</v>
      </c>
      <c r="D62" s="393" t="s">
        <v>54</v>
      </c>
      <c r="E62" s="69" t="s">
        <v>2</v>
      </c>
      <c r="F62" s="65"/>
      <c r="G62" s="65">
        <v>1</v>
      </c>
      <c r="H62" s="65">
        <v>6</v>
      </c>
      <c r="I62" s="65">
        <v>1</v>
      </c>
      <c r="J62" s="65">
        <v>1</v>
      </c>
      <c r="K62" s="65"/>
      <c r="L62" s="68">
        <v>9</v>
      </c>
    </row>
    <row r="63" spans="1:43" ht="12" customHeight="1" x14ac:dyDescent="0.25">
      <c r="B63" s="405"/>
      <c r="C63" s="384"/>
      <c r="D63" s="386"/>
      <c r="E63" s="70" t="s">
        <v>3</v>
      </c>
      <c r="F63" s="65"/>
      <c r="G63" s="65"/>
      <c r="H63" s="65">
        <v>1</v>
      </c>
      <c r="I63" s="65"/>
      <c r="J63" s="65"/>
      <c r="K63" s="65"/>
      <c r="L63" s="68">
        <v>1</v>
      </c>
    </row>
    <row r="64" spans="1:43" ht="24.75" customHeight="1" x14ac:dyDescent="0.25">
      <c r="B64" s="112" t="s">
        <v>47</v>
      </c>
      <c r="C64" s="71" t="s">
        <v>51</v>
      </c>
      <c r="D64" s="72" t="s">
        <v>54</v>
      </c>
      <c r="E64" s="73" t="s">
        <v>2</v>
      </c>
      <c r="F64" s="65"/>
      <c r="G64" s="65"/>
      <c r="H64" s="65"/>
      <c r="I64" s="65"/>
      <c r="J64" s="65">
        <v>1</v>
      </c>
      <c r="K64" s="65"/>
      <c r="L64" s="68">
        <v>1</v>
      </c>
    </row>
    <row r="65" spans="2:12" ht="26.25" customHeight="1" x14ac:dyDescent="0.25">
      <c r="B65" s="111" t="s">
        <v>48</v>
      </c>
      <c r="C65" s="71" t="s">
        <v>51</v>
      </c>
      <c r="D65" s="72" t="s">
        <v>54</v>
      </c>
      <c r="E65" s="73" t="s">
        <v>2</v>
      </c>
      <c r="F65" s="65"/>
      <c r="G65" s="65">
        <v>3</v>
      </c>
      <c r="H65" s="65">
        <v>1</v>
      </c>
      <c r="I65" s="65">
        <v>2</v>
      </c>
      <c r="J65" s="65"/>
      <c r="K65" s="65"/>
      <c r="L65" s="68">
        <v>6</v>
      </c>
    </row>
    <row r="66" spans="2:12" ht="20.25" customHeight="1" x14ac:dyDescent="0.25">
      <c r="B66" s="113" t="s">
        <v>49</v>
      </c>
      <c r="C66" s="62" t="s">
        <v>51</v>
      </c>
      <c r="D66" s="65" t="s">
        <v>54</v>
      </c>
      <c r="E66" s="68" t="s">
        <v>2</v>
      </c>
      <c r="F66" s="65"/>
      <c r="G66" s="65"/>
      <c r="H66" s="65">
        <v>1</v>
      </c>
      <c r="I66" s="65">
        <v>1</v>
      </c>
      <c r="J66" s="65"/>
      <c r="K66" s="65"/>
      <c r="L66" s="68">
        <v>2</v>
      </c>
    </row>
    <row r="67" spans="2:12" x14ac:dyDescent="0.25">
      <c r="B67" s="215" t="s">
        <v>6</v>
      </c>
      <c r="C67" s="180"/>
      <c r="D67" s="181"/>
      <c r="E67" s="182"/>
      <c r="F67" s="181">
        <f t="shared" ref="F67:L67" si="5">SUM(F59:F66)</f>
        <v>1</v>
      </c>
      <c r="G67" s="181">
        <f t="shared" si="5"/>
        <v>5</v>
      </c>
      <c r="H67" s="181">
        <f t="shared" si="5"/>
        <v>11</v>
      </c>
      <c r="I67" s="181">
        <f t="shared" si="5"/>
        <v>5</v>
      </c>
      <c r="J67" s="181">
        <f t="shared" si="5"/>
        <v>2</v>
      </c>
      <c r="K67" s="181">
        <f t="shared" si="5"/>
        <v>1</v>
      </c>
      <c r="L67" s="182">
        <f t="shared" si="5"/>
        <v>25</v>
      </c>
    </row>
    <row r="68" spans="2:12" ht="21" customHeight="1" x14ac:dyDescent="0.25">
      <c r="B68" s="211" t="s">
        <v>0</v>
      </c>
      <c r="C68" s="184"/>
      <c r="D68" s="185"/>
      <c r="E68" s="186"/>
      <c r="F68" s="185">
        <v>5</v>
      </c>
      <c r="G68" s="185">
        <v>37</v>
      </c>
      <c r="H68" s="185">
        <v>102</v>
      </c>
      <c r="I68" s="185">
        <v>59</v>
      </c>
      <c r="J68" s="185">
        <v>24</v>
      </c>
      <c r="K68" s="185">
        <v>19</v>
      </c>
      <c r="L68" s="186">
        <v>246</v>
      </c>
    </row>
    <row r="69" spans="2:12" x14ac:dyDescent="0.25">
      <c r="B69" s="4" t="s">
        <v>55</v>
      </c>
      <c r="C69" s="4"/>
      <c r="D69" s="4"/>
      <c r="E69" s="5"/>
      <c r="F69" s="4"/>
      <c r="G69" s="4"/>
      <c r="H69" s="6"/>
      <c r="I69" s="6"/>
      <c r="J69" s="6"/>
      <c r="K69" s="6"/>
      <c r="L69" s="6"/>
    </row>
    <row r="70" spans="2:12" x14ac:dyDescent="0.25">
      <c r="B70" s="4" t="s">
        <v>56</v>
      </c>
      <c r="C70" s="4"/>
      <c r="D70" s="4"/>
      <c r="E70" s="5"/>
      <c r="F70" s="4"/>
      <c r="G70" s="4"/>
      <c r="H70" s="4"/>
      <c r="I70" s="4"/>
      <c r="J70" s="4"/>
      <c r="K70" s="4"/>
      <c r="L70" s="4"/>
    </row>
    <row r="71" spans="2:12" x14ac:dyDescent="0.25">
      <c r="B71" s="4"/>
      <c r="C71" s="4"/>
      <c r="D71" s="4"/>
      <c r="E71" s="4"/>
      <c r="F71" s="4"/>
      <c r="G71" s="4"/>
      <c r="H71" s="4"/>
      <c r="I71" s="4"/>
      <c r="J71" s="4"/>
      <c r="K71" s="4"/>
      <c r="L71" s="4"/>
    </row>
    <row r="72" spans="2:12" x14ac:dyDescent="0.25">
      <c r="B72" s="4"/>
      <c r="C72" s="4"/>
      <c r="D72" s="4"/>
      <c r="E72" s="4"/>
      <c r="F72" s="4"/>
      <c r="G72" s="4"/>
      <c r="H72" s="4"/>
      <c r="I72" s="4"/>
      <c r="J72" s="4"/>
      <c r="K72" s="4"/>
      <c r="L72" s="4"/>
    </row>
    <row r="73" spans="2:12" x14ac:dyDescent="0.25">
      <c r="B73" s="4"/>
      <c r="C73" s="4"/>
      <c r="D73" s="4"/>
      <c r="E73" s="4"/>
      <c r="F73" s="4"/>
      <c r="G73" s="4"/>
      <c r="H73" s="4"/>
      <c r="I73" s="4"/>
      <c r="J73" s="4"/>
      <c r="K73" s="4"/>
      <c r="L73" s="4"/>
    </row>
    <row r="74" spans="2:12" x14ac:dyDescent="0.25">
      <c r="B74" s="4"/>
      <c r="C74" s="4"/>
      <c r="D74" s="4"/>
      <c r="E74" s="4"/>
      <c r="F74" s="4"/>
      <c r="G74" s="4"/>
      <c r="H74" s="4"/>
      <c r="I74" s="4"/>
      <c r="J74" s="4"/>
      <c r="K74" s="4"/>
      <c r="L74" s="4"/>
    </row>
    <row r="75" spans="2:12" x14ac:dyDescent="0.25">
      <c r="B75" s="4"/>
      <c r="C75" s="4"/>
      <c r="D75" s="4"/>
      <c r="E75" s="4"/>
      <c r="F75" s="4"/>
      <c r="G75" s="4"/>
      <c r="H75" s="4"/>
      <c r="I75" s="4"/>
      <c r="J75" s="4"/>
      <c r="K75" s="4"/>
      <c r="L75" s="4"/>
    </row>
    <row r="76" spans="2:12" x14ac:dyDescent="0.25">
      <c r="B76" s="4"/>
      <c r="C76" s="4"/>
      <c r="D76" s="4"/>
      <c r="E76" s="4"/>
      <c r="F76" s="4"/>
      <c r="G76" s="4"/>
      <c r="H76" s="4"/>
      <c r="I76" s="4"/>
      <c r="J76" s="4"/>
      <c r="K76" s="4"/>
      <c r="L76" s="4"/>
    </row>
    <row r="77" spans="2:12" s="4" customFormat="1" x14ac:dyDescent="0.25"/>
    <row r="78" spans="2:12" s="4" customFormat="1" x14ac:dyDescent="0.25"/>
    <row r="79" spans="2:12" s="4" customFormat="1" x14ac:dyDescent="0.25"/>
    <row r="80" spans="2:12"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row r="256" s="4" customFormat="1" x14ac:dyDescent="0.25"/>
    <row r="257" s="4" customFormat="1" x14ac:dyDescent="0.25"/>
    <row r="258" s="4" customFormat="1" x14ac:dyDescent="0.25"/>
    <row r="259" s="4" customFormat="1" x14ac:dyDescent="0.25"/>
    <row r="260" s="4" customFormat="1" x14ac:dyDescent="0.25"/>
    <row r="261" s="4" customFormat="1" x14ac:dyDescent="0.25"/>
    <row r="262" s="4" customFormat="1" x14ac:dyDescent="0.25"/>
    <row r="263" s="4" customFormat="1" x14ac:dyDescent="0.25"/>
    <row r="264" s="4" customFormat="1" x14ac:dyDescent="0.25"/>
    <row r="265" s="4" customFormat="1" x14ac:dyDescent="0.25"/>
    <row r="266" s="4" customFormat="1" x14ac:dyDescent="0.25"/>
    <row r="267" s="4" customFormat="1" x14ac:dyDescent="0.25"/>
    <row r="268" s="4" customFormat="1" x14ac:dyDescent="0.25"/>
    <row r="269" s="4" customFormat="1" x14ac:dyDescent="0.25"/>
    <row r="270" s="4" customFormat="1" x14ac:dyDescent="0.25"/>
    <row r="271" s="4" customFormat="1" x14ac:dyDescent="0.25"/>
    <row r="272" s="4" customFormat="1" x14ac:dyDescent="0.25"/>
    <row r="273" s="4" customFormat="1" x14ac:dyDescent="0.25"/>
    <row r="274" s="4" customFormat="1" x14ac:dyDescent="0.25"/>
    <row r="275" s="4" customFormat="1" x14ac:dyDescent="0.25"/>
    <row r="276" s="4" customFormat="1" x14ac:dyDescent="0.25"/>
    <row r="277" s="4" customFormat="1" x14ac:dyDescent="0.25"/>
    <row r="278" s="4" customFormat="1" x14ac:dyDescent="0.25"/>
    <row r="279" s="4" customFormat="1" x14ac:dyDescent="0.25"/>
    <row r="280" s="4" customFormat="1" x14ac:dyDescent="0.25"/>
    <row r="281" s="4" customFormat="1" x14ac:dyDescent="0.25"/>
    <row r="282" s="4" customFormat="1" x14ac:dyDescent="0.25"/>
    <row r="283" s="4" customFormat="1" x14ac:dyDescent="0.25"/>
    <row r="284" s="4" customFormat="1" x14ac:dyDescent="0.25"/>
    <row r="285" s="4" customFormat="1" x14ac:dyDescent="0.25"/>
    <row r="286" s="4" customFormat="1" x14ac:dyDescent="0.25"/>
    <row r="287" s="4" customFormat="1" x14ac:dyDescent="0.25"/>
    <row r="288" s="4" customFormat="1" x14ac:dyDescent="0.25"/>
    <row r="289" s="4" customFormat="1" x14ac:dyDescent="0.25"/>
    <row r="290" s="4" customFormat="1" x14ac:dyDescent="0.25"/>
    <row r="291" s="4" customFormat="1" x14ac:dyDescent="0.25"/>
    <row r="292" s="4" customFormat="1" x14ac:dyDescent="0.25"/>
    <row r="293" s="4" customFormat="1" x14ac:dyDescent="0.25"/>
    <row r="294" s="4" customFormat="1" x14ac:dyDescent="0.25"/>
    <row r="295" s="4" customFormat="1" x14ac:dyDescent="0.25"/>
    <row r="296" s="4" customFormat="1" x14ac:dyDescent="0.25"/>
    <row r="297" s="4" customFormat="1" x14ac:dyDescent="0.25"/>
    <row r="298" s="4" customFormat="1" x14ac:dyDescent="0.25"/>
    <row r="299" s="4" customFormat="1" x14ac:dyDescent="0.25"/>
    <row r="300" s="4" customFormat="1" x14ac:dyDescent="0.25"/>
    <row r="301" s="4" customFormat="1" x14ac:dyDescent="0.25"/>
    <row r="302" s="4" customFormat="1" x14ac:dyDescent="0.25"/>
    <row r="303" s="4" customFormat="1" x14ac:dyDescent="0.25"/>
    <row r="304" s="4" customFormat="1" x14ac:dyDescent="0.25"/>
    <row r="305" s="4" customFormat="1" x14ac:dyDescent="0.25"/>
    <row r="306" s="4" customFormat="1" x14ac:dyDescent="0.25"/>
    <row r="307" s="4" customFormat="1" x14ac:dyDescent="0.25"/>
    <row r="308" s="4" customFormat="1" x14ac:dyDescent="0.25"/>
    <row r="309" s="4" customFormat="1" x14ac:dyDescent="0.25"/>
    <row r="310" s="4" customFormat="1" x14ac:dyDescent="0.25"/>
    <row r="311" s="4" customFormat="1" x14ac:dyDescent="0.25"/>
    <row r="312" s="4" customFormat="1" x14ac:dyDescent="0.25"/>
    <row r="313" s="4" customFormat="1" x14ac:dyDescent="0.25"/>
    <row r="314" s="4" customFormat="1" x14ac:dyDescent="0.25"/>
    <row r="315" s="4" customFormat="1" x14ac:dyDescent="0.25"/>
    <row r="316" s="4" customFormat="1" x14ac:dyDescent="0.25"/>
    <row r="317" s="4" customFormat="1" x14ac:dyDescent="0.25"/>
    <row r="318" s="4" customFormat="1" x14ac:dyDescent="0.25"/>
    <row r="319" s="4" customFormat="1" x14ac:dyDescent="0.25"/>
    <row r="320"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row r="357" s="4" customFormat="1" x14ac:dyDescent="0.25"/>
    <row r="358" s="4" customFormat="1" x14ac:dyDescent="0.25"/>
    <row r="359" s="4" customFormat="1" x14ac:dyDescent="0.25"/>
    <row r="360" s="4" customFormat="1" x14ac:dyDescent="0.25"/>
    <row r="361" s="4" customFormat="1" x14ac:dyDescent="0.25"/>
    <row r="362" s="4" customFormat="1" x14ac:dyDescent="0.25"/>
    <row r="363" s="4" customFormat="1" x14ac:dyDescent="0.25"/>
    <row r="364" s="4" customFormat="1" x14ac:dyDescent="0.25"/>
    <row r="365" s="4" customFormat="1" x14ac:dyDescent="0.25"/>
    <row r="366" s="4" customFormat="1" x14ac:dyDescent="0.25"/>
    <row r="367" s="4" customFormat="1" x14ac:dyDescent="0.25"/>
    <row r="368" s="4" customFormat="1" x14ac:dyDescent="0.25"/>
    <row r="369" s="4" customFormat="1" x14ac:dyDescent="0.25"/>
    <row r="370" s="4" customFormat="1" x14ac:dyDescent="0.25"/>
    <row r="371" s="4" customFormat="1" x14ac:dyDescent="0.25"/>
    <row r="372" s="4" customFormat="1" x14ac:dyDescent="0.25"/>
    <row r="373" s="4" customFormat="1" x14ac:dyDescent="0.25"/>
    <row r="374" s="4" customFormat="1" x14ac:dyDescent="0.25"/>
    <row r="375" s="4" customFormat="1" x14ac:dyDescent="0.25"/>
    <row r="376" s="4" customFormat="1" x14ac:dyDescent="0.25"/>
    <row r="377" s="4" customFormat="1" x14ac:dyDescent="0.25"/>
    <row r="378" s="4" customFormat="1" x14ac:dyDescent="0.25"/>
    <row r="379" s="4" customFormat="1" x14ac:dyDescent="0.25"/>
    <row r="380" s="4" customFormat="1" x14ac:dyDescent="0.25"/>
    <row r="381" s="4" customFormat="1" x14ac:dyDescent="0.25"/>
    <row r="382" s="4" customFormat="1" x14ac:dyDescent="0.25"/>
    <row r="383" s="4" customFormat="1" x14ac:dyDescent="0.25"/>
    <row r="384" s="4" customFormat="1" x14ac:dyDescent="0.25"/>
    <row r="385" s="4" customFormat="1" x14ac:dyDescent="0.25"/>
    <row r="386" s="4" customFormat="1" x14ac:dyDescent="0.25"/>
    <row r="387" s="4" customFormat="1" x14ac:dyDescent="0.25"/>
    <row r="388" s="4" customFormat="1" x14ac:dyDescent="0.25"/>
    <row r="389" s="4" customFormat="1" x14ac:dyDescent="0.25"/>
    <row r="390" s="4" customFormat="1" x14ac:dyDescent="0.25"/>
  </sheetData>
  <mergeCells count="31">
    <mergeCell ref="B1:L1"/>
    <mergeCell ref="B2:L2"/>
    <mergeCell ref="B6:B14"/>
    <mergeCell ref="C6:C10"/>
    <mergeCell ref="C11:C14"/>
    <mergeCell ref="D8:D10"/>
    <mergeCell ref="D13:D14"/>
    <mergeCell ref="B15:B17"/>
    <mergeCell ref="C16:C17"/>
    <mergeCell ref="B18:B19"/>
    <mergeCell ref="B21:B23"/>
    <mergeCell ref="C22:C23"/>
    <mergeCell ref="B30:B32"/>
    <mergeCell ref="B26:B27"/>
    <mergeCell ref="C30:C32"/>
    <mergeCell ref="C26:C27"/>
    <mergeCell ref="D26:D27"/>
    <mergeCell ref="B37:B38"/>
    <mergeCell ref="B53:B54"/>
    <mergeCell ref="C53:C54"/>
    <mergeCell ref="D53:D54"/>
    <mergeCell ref="B60:B63"/>
    <mergeCell ref="C60:C61"/>
    <mergeCell ref="C62:C63"/>
    <mergeCell ref="D62:D63"/>
    <mergeCell ref="D60:D61"/>
    <mergeCell ref="B43:B44"/>
    <mergeCell ref="B45:B46"/>
    <mergeCell ref="B47:B48"/>
    <mergeCell ref="C47:C48"/>
    <mergeCell ref="D47:D48"/>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02"/>
  <sheetViews>
    <sheetView workbookViewId="0">
      <selection activeCell="B1" sqref="B1:L1"/>
    </sheetView>
  </sheetViews>
  <sheetFormatPr baseColWidth="10" defaultRowHeight="15" x14ac:dyDescent="0.25"/>
  <cols>
    <col min="1" max="1" width="23.42578125" style="4" customWidth="1"/>
    <col min="2" max="2" width="25.5703125" customWidth="1"/>
    <col min="3" max="3" width="17.85546875" customWidth="1"/>
    <col min="4" max="4" width="14" customWidth="1"/>
    <col min="5" max="5" width="13" customWidth="1"/>
    <col min="13" max="43" width="11.42578125" style="4"/>
  </cols>
  <sheetData>
    <row r="1" spans="1:43" ht="35.25" customHeight="1" x14ac:dyDescent="0.25">
      <c r="B1" s="382" t="s">
        <v>216</v>
      </c>
      <c r="C1" s="382"/>
      <c r="D1" s="382"/>
      <c r="E1" s="382"/>
      <c r="F1" s="382"/>
      <c r="G1" s="382"/>
      <c r="H1" s="382"/>
      <c r="I1" s="382"/>
      <c r="J1" s="382"/>
      <c r="K1" s="382"/>
      <c r="L1" s="382"/>
    </row>
    <row r="2" spans="1:43" ht="26.25" customHeight="1" x14ac:dyDescent="0.25">
      <c r="B2" s="382"/>
      <c r="C2" s="382"/>
      <c r="D2" s="382"/>
      <c r="E2" s="382"/>
      <c r="F2" s="382"/>
      <c r="G2" s="382"/>
      <c r="H2" s="382"/>
      <c r="I2" s="382"/>
      <c r="J2" s="382"/>
      <c r="K2" s="382"/>
      <c r="L2" s="382"/>
    </row>
    <row r="3" spans="1:43" ht="22.5" customHeight="1" x14ac:dyDescent="0.25">
      <c r="B3" s="6"/>
      <c r="C3" s="6"/>
      <c r="D3" s="6"/>
      <c r="E3" s="6"/>
      <c r="F3" s="6"/>
      <c r="G3" s="6"/>
      <c r="H3" s="6"/>
      <c r="I3" s="6"/>
      <c r="J3" s="6"/>
      <c r="K3" s="6"/>
      <c r="L3" s="6"/>
    </row>
    <row r="4" spans="1:43" ht="45" x14ac:dyDescent="0.25">
      <c r="B4" s="198" t="s">
        <v>60</v>
      </c>
      <c r="C4" s="198" t="s">
        <v>61</v>
      </c>
      <c r="D4" s="198" t="s">
        <v>62</v>
      </c>
      <c r="E4" s="198" t="s">
        <v>9</v>
      </c>
      <c r="F4" s="199" t="s">
        <v>10</v>
      </c>
      <c r="G4" s="198" t="s">
        <v>68</v>
      </c>
      <c r="H4" s="198" t="s">
        <v>12</v>
      </c>
      <c r="I4" s="198" t="s">
        <v>13</v>
      </c>
      <c r="J4" s="198" t="s">
        <v>14</v>
      </c>
      <c r="K4" s="198" t="s">
        <v>65</v>
      </c>
      <c r="L4" s="198" t="s">
        <v>0</v>
      </c>
    </row>
    <row r="5" spans="1:43" s="3" customFormat="1" ht="22.5" customHeight="1" x14ac:dyDescent="0.25">
      <c r="A5" s="48"/>
      <c r="B5" s="131" t="s">
        <v>17</v>
      </c>
      <c r="C5" s="49"/>
      <c r="D5" s="50"/>
      <c r="E5" s="51"/>
      <c r="F5" s="50"/>
      <c r="G5" s="50"/>
      <c r="H5" s="50"/>
      <c r="I5" s="50"/>
      <c r="J5" s="50"/>
      <c r="K5" s="50"/>
      <c r="L5" s="51"/>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row>
    <row r="6" spans="1:43" ht="18.75" customHeight="1" x14ac:dyDescent="0.25">
      <c r="B6" s="403" t="s">
        <v>18</v>
      </c>
      <c r="C6" s="392" t="s">
        <v>50</v>
      </c>
      <c r="D6" s="85" t="s">
        <v>52</v>
      </c>
      <c r="E6" s="86" t="s">
        <v>2</v>
      </c>
      <c r="F6" s="22"/>
      <c r="G6" s="22"/>
      <c r="H6" s="22">
        <v>2</v>
      </c>
      <c r="I6" s="22">
        <v>3</v>
      </c>
      <c r="J6" s="22">
        <v>2</v>
      </c>
      <c r="K6" s="22">
        <v>3</v>
      </c>
      <c r="L6" s="25">
        <v>10</v>
      </c>
    </row>
    <row r="7" spans="1:43" ht="21" customHeight="1" x14ac:dyDescent="0.25">
      <c r="B7" s="404"/>
      <c r="C7" s="383"/>
      <c r="D7" s="79" t="s">
        <v>53</v>
      </c>
      <c r="E7" s="81" t="s">
        <v>2</v>
      </c>
      <c r="F7" s="22"/>
      <c r="G7" s="22"/>
      <c r="H7" s="22"/>
      <c r="I7" s="22">
        <v>1</v>
      </c>
      <c r="J7" s="22">
        <v>1</v>
      </c>
      <c r="K7" s="22">
        <v>2</v>
      </c>
      <c r="L7" s="25">
        <v>4</v>
      </c>
    </row>
    <row r="8" spans="1:43" x14ac:dyDescent="0.25">
      <c r="B8" s="404"/>
      <c r="C8" s="383"/>
      <c r="D8" s="385" t="s">
        <v>54</v>
      </c>
      <c r="E8" s="81" t="s">
        <v>2</v>
      </c>
      <c r="F8" s="22"/>
      <c r="G8" s="22">
        <v>5</v>
      </c>
      <c r="H8" s="22">
        <v>5</v>
      </c>
      <c r="I8" s="22">
        <v>2</v>
      </c>
      <c r="J8" s="22">
        <v>3</v>
      </c>
      <c r="K8" s="22">
        <v>1</v>
      </c>
      <c r="L8" s="25">
        <v>16</v>
      </c>
    </row>
    <row r="9" spans="1:43" x14ac:dyDescent="0.25">
      <c r="B9" s="404"/>
      <c r="C9" s="383"/>
      <c r="D9" s="385"/>
      <c r="E9" s="81" t="s">
        <v>4</v>
      </c>
      <c r="F9" s="22"/>
      <c r="G9" s="22"/>
      <c r="H9" s="22"/>
      <c r="I9" s="22"/>
      <c r="J9" s="22"/>
      <c r="K9" s="22">
        <v>3</v>
      </c>
      <c r="L9" s="25">
        <v>3</v>
      </c>
    </row>
    <row r="10" spans="1:43" x14ac:dyDescent="0.25">
      <c r="B10" s="404"/>
      <c r="C10" s="383"/>
      <c r="D10" s="385"/>
      <c r="E10" s="81" t="s">
        <v>3</v>
      </c>
      <c r="F10" s="22"/>
      <c r="G10" s="22">
        <v>5</v>
      </c>
      <c r="H10" s="22">
        <v>1</v>
      </c>
      <c r="I10" s="22"/>
      <c r="J10" s="22"/>
      <c r="K10" s="22"/>
      <c r="L10" s="25">
        <v>6</v>
      </c>
    </row>
    <row r="11" spans="1:43" x14ac:dyDescent="0.25">
      <c r="B11" s="415"/>
      <c r="C11" s="392" t="s">
        <v>70</v>
      </c>
      <c r="D11" s="85" t="s">
        <v>52</v>
      </c>
      <c r="E11" s="86" t="s">
        <v>2</v>
      </c>
      <c r="F11" s="22"/>
      <c r="G11" s="22">
        <v>1</v>
      </c>
      <c r="H11" s="22">
        <v>3</v>
      </c>
      <c r="I11" s="22"/>
      <c r="J11" s="22"/>
      <c r="K11" s="22"/>
      <c r="L11" s="25">
        <v>4</v>
      </c>
    </row>
    <row r="12" spans="1:43" x14ac:dyDescent="0.25">
      <c r="B12" s="415"/>
      <c r="C12" s="383"/>
      <c r="D12" s="79" t="s">
        <v>53</v>
      </c>
      <c r="E12" s="81" t="s">
        <v>2</v>
      </c>
      <c r="F12" s="22"/>
      <c r="G12" s="22"/>
      <c r="H12" s="22"/>
      <c r="I12" s="22"/>
      <c r="J12" s="22">
        <v>1</v>
      </c>
      <c r="K12" s="22"/>
      <c r="L12" s="25">
        <v>1</v>
      </c>
    </row>
    <row r="13" spans="1:43" x14ac:dyDescent="0.25">
      <c r="B13" s="415"/>
      <c r="C13" s="383"/>
      <c r="D13" s="385" t="s">
        <v>54</v>
      </c>
      <c r="E13" s="81" t="s">
        <v>2</v>
      </c>
      <c r="F13" s="22"/>
      <c r="G13" s="22">
        <v>21</v>
      </c>
      <c r="H13" s="22">
        <v>20</v>
      </c>
      <c r="I13" s="22">
        <v>7</v>
      </c>
      <c r="J13" s="22">
        <v>2</v>
      </c>
      <c r="K13" s="22"/>
      <c r="L13" s="25">
        <v>50</v>
      </c>
    </row>
    <row r="14" spans="1:43" x14ac:dyDescent="0.25">
      <c r="B14" s="416"/>
      <c r="C14" s="384"/>
      <c r="D14" s="386"/>
      <c r="E14" s="82" t="s">
        <v>3</v>
      </c>
      <c r="F14" s="22"/>
      <c r="G14" s="22">
        <v>1</v>
      </c>
      <c r="H14" s="22"/>
      <c r="I14" s="22"/>
      <c r="J14" s="22"/>
      <c r="K14" s="22"/>
      <c r="L14" s="25">
        <v>1</v>
      </c>
    </row>
    <row r="15" spans="1:43" x14ac:dyDescent="0.25">
      <c r="B15" s="403" t="s">
        <v>19</v>
      </c>
      <c r="C15" s="383" t="s">
        <v>50</v>
      </c>
      <c r="D15" s="385" t="s">
        <v>54</v>
      </c>
      <c r="E15" s="81" t="s">
        <v>2</v>
      </c>
      <c r="F15" s="22"/>
      <c r="G15" s="22"/>
      <c r="H15" s="22"/>
      <c r="I15" s="22"/>
      <c r="J15" s="22">
        <v>1</v>
      </c>
      <c r="K15" s="22"/>
      <c r="L15" s="25">
        <v>1</v>
      </c>
    </row>
    <row r="16" spans="1:43" x14ac:dyDescent="0.25">
      <c r="B16" s="404"/>
      <c r="C16" s="383"/>
      <c r="D16" s="385"/>
      <c r="E16" s="81" t="s">
        <v>3</v>
      </c>
      <c r="F16" s="22">
        <v>2</v>
      </c>
      <c r="G16" s="22"/>
      <c r="H16" s="22"/>
      <c r="I16" s="22"/>
      <c r="J16" s="22"/>
      <c r="K16" s="22"/>
      <c r="L16" s="25">
        <v>2</v>
      </c>
    </row>
    <row r="17" spans="2:12" ht="18" customHeight="1" x14ac:dyDescent="0.25">
      <c r="B17" s="404"/>
      <c r="C17" s="392" t="s">
        <v>70</v>
      </c>
      <c r="D17" s="85" t="s">
        <v>52</v>
      </c>
      <c r="E17" s="86" t="s">
        <v>2</v>
      </c>
      <c r="F17" s="22"/>
      <c r="G17" s="22"/>
      <c r="H17" s="22">
        <v>1</v>
      </c>
      <c r="I17" s="22"/>
      <c r="J17" s="22"/>
      <c r="K17" s="22"/>
      <c r="L17" s="25">
        <v>1</v>
      </c>
    </row>
    <row r="18" spans="2:12" x14ac:dyDescent="0.25">
      <c r="B18" s="405"/>
      <c r="C18" s="384"/>
      <c r="D18" s="80" t="s">
        <v>54</v>
      </c>
      <c r="E18" s="82" t="s">
        <v>2</v>
      </c>
      <c r="F18" s="22"/>
      <c r="G18" s="22">
        <v>4</v>
      </c>
      <c r="H18" s="22">
        <v>2</v>
      </c>
      <c r="I18" s="22"/>
      <c r="J18" s="22"/>
      <c r="K18" s="22"/>
      <c r="L18" s="25">
        <v>6</v>
      </c>
    </row>
    <row r="19" spans="2:12" ht="23.25" customHeight="1" x14ac:dyDescent="0.25">
      <c r="B19" s="403" t="s">
        <v>20</v>
      </c>
      <c r="C19" s="71" t="s">
        <v>50</v>
      </c>
      <c r="D19" s="72" t="s">
        <v>54</v>
      </c>
      <c r="E19" s="73" t="s">
        <v>2</v>
      </c>
      <c r="F19" s="22"/>
      <c r="G19" s="22"/>
      <c r="H19" s="22">
        <v>1</v>
      </c>
      <c r="I19" s="22"/>
      <c r="J19" s="22"/>
      <c r="K19" s="22"/>
      <c r="L19" s="25">
        <v>1</v>
      </c>
    </row>
    <row r="20" spans="2:12" ht="22.5" customHeight="1" x14ac:dyDescent="0.25">
      <c r="B20" s="405"/>
      <c r="C20" s="78" t="s">
        <v>70</v>
      </c>
      <c r="D20" s="80" t="s">
        <v>54</v>
      </c>
      <c r="E20" s="82" t="s">
        <v>2</v>
      </c>
      <c r="F20" s="22">
        <v>1</v>
      </c>
      <c r="G20" s="22">
        <v>3</v>
      </c>
      <c r="H20" s="22">
        <v>1</v>
      </c>
      <c r="I20" s="22">
        <v>1</v>
      </c>
      <c r="J20" s="22"/>
      <c r="K20" s="22"/>
      <c r="L20" s="25">
        <v>6</v>
      </c>
    </row>
    <row r="21" spans="2:12" ht="24" customHeight="1" x14ac:dyDescent="0.25">
      <c r="B21" s="114" t="s">
        <v>21</v>
      </c>
      <c r="C21" s="78" t="s">
        <v>70</v>
      </c>
      <c r="D21" s="80" t="s">
        <v>54</v>
      </c>
      <c r="E21" s="82" t="s">
        <v>2</v>
      </c>
      <c r="F21" s="22"/>
      <c r="G21" s="22">
        <v>1</v>
      </c>
      <c r="H21" s="22">
        <v>3</v>
      </c>
      <c r="I21" s="22"/>
      <c r="J21" s="22"/>
      <c r="K21" s="22"/>
      <c r="L21" s="25">
        <v>4</v>
      </c>
    </row>
    <row r="22" spans="2:12" ht="21" customHeight="1" x14ac:dyDescent="0.25">
      <c r="B22" s="403" t="s">
        <v>22</v>
      </c>
      <c r="C22" s="71" t="s">
        <v>50</v>
      </c>
      <c r="D22" s="72" t="s">
        <v>54</v>
      </c>
      <c r="E22" s="73" t="s">
        <v>2</v>
      </c>
      <c r="F22" s="22"/>
      <c r="G22" s="22">
        <v>1</v>
      </c>
      <c r="H22" s="22"/>
      <c r="I22" s="22">
        <v>2</v>
      </c>
      <c r="J22" s="22">
        <v>1</v>
      </c>
      <c r="K22" s="22"/>
      <c r="L22" s="25">
        <v>4</v>
      </c>
    </row>
    <row r="23" spans="2:12" ht="18" customHeight="1" x14ac:dyDescent="0.25">
      <c r="B23" s="404"/>
      <c r="C23" s="383" t="s">
        <v>70</v>
      </c>
      <c r="D23" s="79" t="s">
        <v>52</v>
      </c>
      <c r="E23" s="81" t="s">
        <v>2</v>
      </c>
      <c r="F23" s="22"/>
      <c r="G23" s="22"/>
      <c r="H23" s="22"/>
      <c r="I23" s="22">
        <v>1</v>
      </c>
      <c r="J23" s="22"/>
      <c r="K23" s="22"/>
      <c r="L23" s="25">
        <v>1</v>
      </c>
    </row>
    <row r="24" spans="2:12" ht="17.25" customHeight="1" x14ac:dyDescent="0.25">
      <c r="B24" s="405"/>
      <c r="C24" s="384"/>
      <c r="D24" s="80" t="s">
        <v>54</v>
      </c>
      <c r="E24" s="82" t="s">
        <v>2</v>
      </c>
      <c r="F24" s="22"/>
      <c r="G24" s="22">
        <v>3</v>
      </c>
      <c r="H24" s="22">
        <v>5</v>
      </c>
      <c r="I24" s="22"/>
      <c r="J24" s="22"/>
      <c r="K24" s="22"/>
      <c r="L24" s="25">
        <v>8</v>
      </c>
    </row>
    <row r="25" spans="2:12" x14ac:dyDescent="0.25">
      <c r="B25" s="216" t="s">
        <v>6</v>
      </c>
      <c r="C25" s="217"/>
      <c r="D25" s="218"/>
      <c r="E25" s="219"/>
      <c r="F25" s="202">
        <f t="shared" ref="F25:L25" si="0">SUM(F6:F24)</f>
        <v>3</v>
      </c>
      <c r="G25" s="210">
        <f t="shared" si="0"/>
        <v>45</v>
      </c>
      <c r="H25" s="210">
        <f t="shared" si="0"/>
        <v>44</v>
      </c>
      <c r="I25" s="210">
        <f t="shared" si="0"/>
        <v>17</v>
      </c>
      <c r="J25" s="210">
        <f t="shared" si="0"/>
        <v>11</v>
      </c>
      <c r="K25" s="210">
        <f t="shared" si="0"/>
        <v>9</v>
      </c>
      <c r="L25" s="199">
        <f t="shared" si="0"/>
        <v>129</v>
      </c>
    </row>
    <row r="26" spans="2:12" ht="21" customHeight="1" x14ac:dyDescent="0.25">
      <c r="B26" s="132" t="s">
        <v>23</v>
      </c>
      <c r="C26" s="52"/>
      <c r="D26" s="53"/>
      <c r="E26" s="54"/>
      <c r="F26" s="53"/>
      <c r="G26" s="53"/>
      <c r="H26" s="53"/>
      <c r="I26" s="53"/>
      <c r="J26" s="53"/>
      <c r="K26" s="53"/>
      <c r="L26" s="54"/>
    </row>
    <row r="27" spans="2:12" x14ac:dyDescent="0.25">
      <c r="B27" s="403" t="s">
        <v>24</v>
      </c>
      <c r="C27" s="392" t="s">
        <v>70</v>
      </c>
      <c r="D27" s="393" t="s">
        <v>54</v>
      </c>
      <c r="E27" s="86" t="s">
        <v>2</v>
      </c>
      <c r="F27" s="22"/>
      <c r="G27" s="22">
        <v>2</v>
      </c>
      <c r="H27" s="22">
        <v>4</v>
      </c>
      <c r="I27" s="22"/>
      <c r="J27" s="22"/>
      <c r="K27" s="22"/>
      <c r="L27" s="25">
        <v>6</v>
      </c>
    </row>
    <row r="28" spans="2:12" x14ac:dyDescent="0.25">
      <c r="B28" s="405"/>
      <c r="C28" s="384"/>
      <c r="D28" s="386"/>
      <c r="E28" s="82" t="s">
        <v>3</v>
      </c>
      <c r="F28" s="22">
        <v>1</v>
      </c>
      <c r="G28" s="22"/>
      <c r="H28" s="22">
        <v>1</v>
      </c>
      <c r="I28" s="22"/>
      <c r="J28" s="22"/>
      <c r="K28" s="22"/>
      <c r="L28" s="25">
        <v>2</v>
      </c>
    </row>
    <row r="29" spans="2:12" ht="24" customHeight="1" x14ac:dyDescent="0.25">
      <c r="B29" s="113" t="s">
        <v>25</v>
      </c>
      <c r="C29" s="71" t="s">
        <v>70</v>
      </c>
      <c r="D29" s="72" t="s">
        <v>54</v>
      </c>
      <c r="E29" s="73" t="s">
        <v>2</v>
      </c>
      <c r="F29" s="22"/>
      <c r="G29" s="22">
        <v>3</v>
      </c>
      <c r="H29" s="22">
        <v>1</v>
      </c>
      <c r="I29" s="22"/>
      <c r="J29" s="22"/>
      <c r="K29" s="22"/>
      <c r="L29" s="25">
        <v>4</v>
      </c>
    </row>
    <row r="30" spans="2:12" ht="25.5" customHeight="1" x14ac:dyDescent="0.25">
      <c r="B30" s="113" t="s">
        <v>26</v>
      </c>
      <c r="C30" s="71" t="s">
        <v>70</v>
      </c>
      <c r="D30" s="72" t="s">
        <v>54</v>
      </c>
      <c r="E30" s="128" t="s">
        <v>2</v>
      </c>
      <c r="F30" s="22"/>
      <c r="G30" s="22">
        <v>4</v>
      </c>
      <c r="H30" s="22">
        <v>2</v>
      </c>
      <c r="I30" s="22"/>
      <c r="J30" s="22"/>
      <c r="K30" s="22"/>
      <c r="L30" s="25">
        <v>6</v>
      </c>
    </row>
    <row r="31" spans="2:12" ht="19.5" customHeight="1" x14ac:dyDescent="0.25">
      <c r="B31" s="403" t="s">
        <v>27</v>
      </c>
      <c r="C31" s="392" t="s">
        <v>70</v>
      </c>
      <c r="D31" s="22" t="s">
        <v>52</v>
      </c>
      <c r="E31" s="25" t="s">
        <v>2</v>
      </c>
      <c r="F31" s="22"/>
      <c r="G31" s="22"/>
      <c r="H31" s="22">
        <v>1</v>
      </c>
      <c r="I31" s="22"/>
      <c r="J31" s="22"/>
      <c r="K31" s="22"/>
      <c r="L31" s="25">
        <v>1</v>
      </c>
    </row>
    <row r="32" spans="2:12" ht="18" customHeight="1" x14ac:dyDescent="0.25">
      <c r="B32" s="404"/>
      <c r="C32" s="383"/>
      <c r="D32" s="22" t="s">
        <v>53</v>
      </c>
      <c r="E32" s="25" t="s">
        <v>2</v>
      </c>
      <c r="F32" s="22"/>
      <c r="G32" s="22"/>
      <c r="H32" s="22"/>
      <c r="I32" s="22"/>
      <c r="J32" s="22">
        <v>1</v>
      </c>
      <c r="K32" s="22"/>
      <c r="L32" s="25">
        <v>1</v>
      </c>
    </row>
    <row r="33" spans="1:43" x14ac:dyDescent="0.25">
      <c r="B33" s="404"/>
      <c r="C33" s="383"/>
      <c r="D33" s="22" t="s">
        <v>54</v>
      </c>
      <c r="E33" s="25" t="s">
        <v>2</v>
      </c>
      <c r="F33" s="22"/>
      <c r="G33" s="22">
        <v>5</v>
      </c>
      <c r="H33" s="22">
        <v>1</v>
      </c>
      <c r="I33" s="22"/>
      <c r="J33" s="22"/>
      <c r="K33" s="22"/>
      <c r="L33" s="25">
        <v>6</v>
      </c>
    </row>
    <row r="34" spans="1:43" x14ac:dyDescent="0.25">
      <c r="B34" s="201" t="s">
        <v>6</v>
      </c>
      <c r="C34" s="190"/>
      <c r="D34" s="191"/>
      <c r="E34" s="192"/>
      <c r="F34" s="191">
        <f t="shared" ref="F34:L34" si="1">SUM(F27:F33)</f>
        <v>1</v>
      </c>
      <c r="G34" s="191">
        <f t="shared" si="1"/>
        <v>14</v>
      </c>
      <c r="H34" s="191">
        <f t="shared" si="1"/>
        <v>10</v>
      </c>
      <c r="I34" s="191">
        <f t="shared" si="1"/>
        <v>0</v>
      </c>
      <c r="J34" s="191">
        <f t="shared" si="1"/>
        <v>1</v>
      </c>
      <c r="K34" s="191">
        <f t="shared" si="1"/>
        <v>0</v>
      </c>
      <c r="L34" s="192">
        <f t="shared" si="1"/>
        <v>26</v>
      </c>
    </row>
    <row r="35" spans="1:43" ht="21.75" customHeight="1" x14ac:dyDescent="0.25">
      <c r="B35" s="133" t="s">
        <v>28</v>
      </c>
      <c r="C35" s="21"/>
      <c r="D35" s="22"/>
      <c r="E35" s="25"/>
      <c r="F35" s="22"/>
      <c r="G35" s="22"/>
      <c r="H35" s="22"/>
      <c r="I35" s="22"/>
      <c r="J35" s="22"/>
      <c r="K35" s="22"/>
      <c r="L35" s="25"/>
    </row>
    <row r="36" spans="1:43" ht="25.5" customHeight="1" x14ac:dyDescent="0.25">
      <c r="B36" s="113" t="s">
        <v>29</v>
      </c>
      <c r="C36" s="71" t="s">
        <v>70</v>
      </c>
      <c r="D36" s="72" t="s">
        <v>54</v>
      </c>
      <c r="E36" s="73" t="s">
        <v>2</v>
      </c>
      <c r="F36" s="22"/>
      <c r="G36" s="22">
        <v>1</v>
      </c>
      <c r="H36" s="22">
        <v>1</v>
      </c>
      <c r="I36" s="22"/>
      <c r="J36" s="22"/>
      <c r="K36" s="22"/>
      <c r="L36" s="25">
        <v>2</v>
      </c>
    </row>
    <row r="37" spans="1:43" ht="22.5" customHeight="1" x14ac:dyDescent="0.25">
      <c r="B37" s="113" t="s">
        <v>30</v>
      </c>
      <c r="C37" s="71" t="s">
        <v>70</v>
      </c>
      <c r="D37" s="72" t="s">
        <v>54</v>
      </c>
      <c r="E37" s="73" t="s">
        <v>2</v>
      </c>
      <c r="F37" s="22">
        <v>2</v>
      </c>
      <c r="G37" s="22">
        <v>1</v>
      </c>
      <c r="H37" s="22">
        <v>1</v>
      </c>
      <c r="I37" s="22"/>
      <c r="J37" s="22"/>
      <c r="K37" s="22"/>
      <c r="L37" s="25">
        <v>4</v>
      </c>
    </row>
    <row r="38" spans="1:43" s="130" customFormat="1" ht="21.75" customHeight="1" x14ac:dyDescent="0.25">
      <c r="A38" s="129"/>
      <c r="B38" s="403" t="s">
        <v>31</v>
      </c>
      <c r="C38" s="71" t="s">
        <v>50</v>
      </c>
      <c r="D38" s="72" t="s">
        <v>54</v>
      </c>
      <c r="E38" s="73" t="s">
        <v>2</v>
      </c>
      <c r="F38" s="79"/>
      <c r="G38" s="79"/>
      <c r="H38" s="79">
        <v>1</v>
      </c>
      <c r="I38" s="79"/>
      <c r="J38" s="79"/>
      <c r="K38" s="79"/>
      <c r="L38" s="81">
        <v>1</v>
      </c>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row>
    <row r="39" spans="1:43" ht="21.75" customHeight="1" x14ac:dyDescent="0.25">
      <c r="B39" s="405"/>
      <c r="C39" s="76" t="s">
        <v>70</v>
      </c>
      <c r="D39" s="89" t="s">
        <v>54</v>
      </c>
      <c r="E39" s="91" t="s">
        <v>2</v>
      </c>
      <c r="F39" s="22">
        <v>2</v>
      </c>
      <c r="G39" s="22">
        <v>2</v>
      </c>
      <c r="H39" s="22"/>
      <c r="I39" s="22"/>
      <c r="J39" s="22"/>
      <c r="K39" s="22"/>
      <c r="L39" s="25">
        <v>4</v>
      </c>
    </row>
    <row r="40" spans="1:43" ht="21.75" customHeight="1" x14ac:dyDescent="0.25">
      <c r="B40" s="113" t="s">
        <v>32</v>
      </c>
      <c r="C40" s="71" t="s">
        <v>50</v>
      </c>
      <c r="D40" s="72" t="s">
        <v>54</v>
      </c>
      <c r="E40" s="73" t="s">
        <v>2</v>
      </c>
      <c r="F40" s="22">
        <v>2</v>
      </c>
      <c r="G40" s="22">
        <v>2</v>
      </c>
      <c r="H40" s="22">
        <v>4</v>
      </c>
      <c r="I40" s="22">
        <v>1</v>
      </c>
      <c r="J40" s="22"/>
      <c r="K40" s="22"/>
      <c r="L40" s="25">
        <v>9</v>
      </c>
    </row>
    <row r="41" spans="1:43" x14ac:dyDescent="0.25">
      <c r="B41" s="403" t="s">
        <v>33</v>
      </c>
      <c r="C41" s="392" t="s">
        <v>70</v>
      </c>
      <c r="D41" s="393" t="s">
        <v>54</v>
      </c>
      <c r="E41" s="25" t="s">
        <v>2</v>
      </c>
      <c r="F41" s="22"/>
      <c r="G41" s="22">
        <v>3</v>
      </c>
      <c r="H41" s="22">
        <v>3</v>
      </c>
      <c r="I41" s="22"/>
      <c r="J41" s="22"/>
      <c r="K41" s="22"/>
      <c r="L41" s="25">
        <v>6</v>
      </c>
    </row>
    <row r="42" spans="1:43" x14ac:dyDescent="0.25">
      <c r="B42" s="404"/>
      <c r="C42" s="383"/>
      <c r="D42" s="385"/>
      <c r="E42" s="25" t="s">
        <v>3</v>
      </c>
      <c r="F42" s="22"/>
      <c r="G42" s="22">
        <v>1</v>
      </c>
      <c r="H42" s="22"/>
      <c r="I42" s="22"/>
      <c r="J42" s="22"/>
      <c r="K42" s="22"/>
      <c r="L42" s="25">
        <v>1</v>
      </c>
    </row>
    <row r="43" spans="1:43" x14ac:dyDescent="0.25">
      <c r="B43" s="201" t="s">
        <v>6</v>
      </c>
      <c r="C43" s="190"/>
      <c r="D43" s="191"/>
      <c r="E43" s="192"/>
      <c r="F43" s="191">
        <f t="shared" ref="F43:L43" si="2">SUM(F36:F42)</f>
        <v>6</v>
      </c>
      <c r="G43" s="191">
        <f t="shared" si="2"/>
        <v>10</v>
      </c>
      <c r="H43" s="191">
        <f t="shared" si="2"/>
        <v>10</v>
      </c>
      <c r="I43" s="191">
        <f t="shared" si="2"/>
        <v>1</v>
      </c>
      <c r="J43" s="191">
        <f t="shared" si="2"/>
        <v>0</v>
      </c>
      <c r="K43" s="191">
        <f t="shared" si="2"/>
        <v>0</v>
      </c>
      <c r="L43" s="192">
        <f t="shared" si="2"/>
        <v>27</v>
      </c>
    </row>
    <row r="44" spans="1:43" ht="24" customHeight="1" x14ac:dyDescent="0.25">
      <c r="B44" s="133" t="s">
        <v>34</v>
      </c>
      <c r="C44" s="21"/>
      <c r="D44" s="22"/>
      <c r="E44" s="25"/>
      <c r="F44" s="22"/>
      <c r="G44" s="22"/>
      <c r="H44" s="22"/>
      <c r="I44" s="22"/>
      <c r="J44" s="22"/>
      <c r="K44" s="22"/>
      <c r="L44" s="25"/>
    </row>
    <row r="45" spans="1:43" ht="22.5" customHeight="1" x14ac:dyDescent="0.25">
      <c r="B45" s="403" t="s">
        <v>35</v>
      </c>
      <c r="C45" s="126" t="s">
        <v>50</v>
      </c>
      <c r="D45" s="127" t="s">
        <v>54</v>
      </c>
      <c r="E45" s="128" t="s">
        <v>2</v>
      </c>
      <c r="F45" s="22"/>
      <c r="G45" s="22"/>
      <c r="H45" s="22"/>
      <c r="I45" s="22"/>
      <c r="J45" s="22">
        <v>1</v>
      </c>
      <c r="K45" s="22"/>
      <c r="L45" s="25">
        <v>1</v>
      </c>
    </row>
    <row r="46" spans="1:43" ht="18.75" customHeight="1" x14ac:dyDescent="0.25">
      <c r="B46" s="405"/>
      <c r="C46" s="126" t="s">
        <v>70</v>
      </c>
      <c r="D46" s="127" t="s">
        <v>54</v>
      </c>
      <c r="E46" s="128" t="s">
        <v>2</v>
      </c>
      <c r="F46" s="22"/>
      <c r="G46" s="22">
        <v>5</v>
      </c>
      <c r="H46" s="22">
        <v>1</v>
      </c>
      <c r="I46" s="22"/>
      <c r="J46" s="22"/>
      <c r="K46" s="22"/>
      <c r="L46" s="25">
        <v>6</v>
      </c>
    </row>
    <row r="47" spans="1:43" ht="18" customHeight="1" x14ac:dyDescent="0.25">
      <c r="B47" s="403" t="s">
        <v>36</v>
      </c>
      <c r="C47" s="126" t="s">
        <v>50</v>
      </c>
      <c r="D47" s="127" t="s">
        <v>54</v>
      </c>
      <c r="E47" s="128" t="s">
        <v>3</v>
      </c>
      <c r="F47" s="22"/>
      <c r="G47" s="22">
        <v>1</v>
      </c>
      <c r="H47" s="22"/>
      <c r="I47" s="22"/>
      <c r="J47" s="22"/>
      <c r="K47" s="22"/>
      <c r="L47" s="25">
        <v>1</v>
      </c>
    </row>
    <row r="48" spans="1:43" ht="18" customHeight="1" x14ac:dyDescent="0.25">
      <c r="B48" s="405"/>
      <c r="C48" s="76" t="s">
        <v>70</v>
      </c>
      <c r="D48" s="89" t="s">
        <v>54</v>
      </c>
      <c r="E48" s="91" t="s">
        <v>2</v>
      </c>
      <c r="F48" s="22"/>
      <c r="G48" s="22">
        <v>1</v>
      </c>
      <c r="H48" s="22">
        <v>1</v>
      </c>
      <c r="I48" s="22"/>
      <c r="J48" s="22"/>
      <c r="K48" s="22"/>
      <c r="L48" s="25">
        <v>2</v>
      </c>
    </row>
    <row r="49" spans="2:12" x14ac:dyDescent="0.25">
      <c r="B49" s="403" t="s">
        <v>37</v>
      </c>
      <c r="C49" s="392" t="s">
        <v>70</v>
      </c>
      <c r="D49" s="393" t="s">
        <v>54</v>
      </c>
      <c r="E49" s="90" t="s">
        <v>2</v>
      </c>
      <c r="F49" s="22">
        <v>1</v>
      </c>
      <c r="G49" s="22"/>
      <c r="H49" s="22">
        <v>1</v>
      </c>
      <c r="I49" s="22"/>
      <c r="J49" s="22"/>
      <c r="K49" s="22"/>
      <c r="L49" s="25">
        <v>2</v>
      </c>
    </row>
    <row r="50" spans="2:12" x14ac:dyDescent="0.25">
      <c r="B50" s="405"/>
      <c r="C50" s="384"/>
      <c r="D50" s="386"/>
      <c r="E50" s="91" t="s">
        <v>3</v>
      </c>
      <c r="F50" s="22"/>
      <c r="G50" s="22">
        <v>1</v>
      </c>
      <c r="H50" s="22"/>
      <c r="I50" s="22"/>
      <c r="J50" s="22"/>
      <c r="K50" s="22"/>
      <c r="L50" s="25">
        <v>1</v>
      </c>
    </row>
    <row r="51" spans="2:12" ht="21" customHeight="1" x14ac:dyDescent="0.25">
      <c r="B51" s="113" t="s">
        <v>38</v>
      </c>
      <c r="C51" s="71" t="s">
        <v>70</v>
      </c>
      <c r="D51" s="72" t="s">
        <v>54</v>
      </c>
      <c r="E51" s="73" t="s">
        <v>2</v>
      </c>
      <c r="F51" s="22">
        <v>1</v>
      </c>
      <c r="G51" s="22">
        <v>1</v>
      </c>
      <c r="H51" s="22">
        <v>1</v>
      </c>
      <c r="I51" s="22"/>
      <c r="J51" s="22"/>
      <c r="K51" s="22"/>
      <c r="L51" s="25">
        <v>3</v>
      </c>
    </row>
    <row r="52" spans="2:12" ht="18.75" customHeight="1" x14ac:dyDescent="0.25">
      <c r="B52" s="113" t="s">
        <v>39</v>
      </c>
      <c r="C52" s="71" t="s">
        <v>70</v>
      </c>
      <c r="D52" s="72" t="s">
        <v>54</v>
      </c>
      <c r="E52" s="73" t="s">
        <v>2</v>
      </c>
      <c r="F52" s="22">
        <v>1</v>
      </c>
      <c r="G52" s="22">
        <v>1</v>
      </c>
      <c r="H52" s="22">
        <v>2</v>
      </c>
      <c r="I52" s="22"/>
      <c r="J52" s="22"/>
      <c r="K52" s="22"/>
      <c r="L52" s="25">
        <v>4</v>
      </c>
    </row>
    <row r="53" spans="2:12" x14ac:dyDescent="0.25">
      <c r="B53" s="200" t="s">
        <v>6</v>
      </c>
      <c r="C53" s="197"/>
      <c r="D53" s="188"/>
      <c r="E53" s="189"/>
      <c r="F53" s="190">
        <f t="shared" ref="F53:L53" si="3">SUM(F45:F52)</f>
        <v>3</v>
      </c>
      <c r="G53" s="191">
        <f t="shared" si="3"/>
        <v>10</v>
      </c>
      <c r="H53" s="191">
        <f t="shared" si="3"/>
        <v>6</v>
      </c>
      <c r="I53" s="191">
        <f t="shared" si="3"/>
        <v>0</v>
      </c>
      <c r="J53" s="191">
        <f t="shared" si="3"/>
        <v>1</v>
      </c>
      <c r="K53" s="191">
        <f t="shared" si="3"/>
        <v>0</v>
      </c>
      <c r="L53" s="192">
        <f t="shared" si="3"/>
        <v>20</v>
      </c>
    </row>
    <row r="54" spans="2:12" ht="26.25" customHeight="1" x14ac:dyDescent="0.25">
      <c r="B54" s="133" t="s">
        <v>40</v>
      </c>
      <c r="C54" s="21"/>
      <c r="D54" s="22"/>
      <c r="E54" s="25"/>
      <c r="F54" s="22"/>
      <c r="G54" s="22"/>
      <c r="H54" s="22"/>
      <c r="I54" s="22"/>
      <c r="J54" s="22"/>
      <c r="K54" s="22"/>
      <c r="L54" s="25"/>
    </row>
    <row r="55" spans="2:12" x14ac:dyDescent="0.25">
      <c r="B55" s="403" t="s">
        <v>41</v>
      </c>
      <c r="C55" s="392" t="s">
        <v>70</v>
      </c>
      <c r="D55" s="393" t="s">
        <v>54</v>
      </c>
      <c r="E55" s="90" t="s">
        <v>2</v>
      </c>
      <c r="F55" s="22">
        <v>1</v>
      </c>
      <c r="G55" s="22">
        <v>1</v>
      </c>
      <c r="H55" s="22">
        <v>3</v>
      </c>
      <c r="I55" s="22"/>
      <c r="J55" s="22"/>
      <c r="K55" s="22"/>
      <c r="L55" s="25">
        <v>5</v>
      </c>
    </row>
    <row r="56" spans="2:12" x14ac:dyDescent="0.25">
      <c r="B56" s="405"/>
      <c r="C56" s="384"/>
      <c r="D56" s="386"/>
      <c r="E56" s="91" t="s">
        <v>3</v>
      </c>
      <c r="F56" s="22"/>
      <c r="G56" s="22">
        <v>1</v>
      </c>
      <c r="H56" s="22"/>
      <c r="I56" s="22"/>
      <c r="J56" s="22"/>
      <c r="K56" s="22"/>
      <c r="L56" s="25">
        <v>1</v>
      </c>
    </row>
    <row r="57" spans="2:12" ht="20.25" customHeight="1" x14ac:dyDescent="0.25">
      <c r="B57" s="113" t="s">
        <v>42</v>
      </c>
      <c r="C57" s="71" t="s">
        <v>70</v>
      </c>
      <c r="D57" s="72" t="s">
        <v>54</v>
      </c>
      <c r="E57" s="73" t="s">
        <v>2</v>
      </c>
      <c r="F57" s="22"/>
      <c r="G57" s="22">
        <v>3</v>
      </c>
      <c r="H57" s="22">
        <v>1</v>
      </c>
      <c r="I57" s="22"/>
      <c r="J57" s="22"/>
      <c r="K57" s="22"/>
      <c r="L57" s="25">
        <v>4</v>
      </c>
    </row>
    <row r="58" spans="2:12" ht="21.75" customHeight="1" x14ac:dyDescent="0.25">
      <c r="B58" s="113" t="s">
        <v>43</v>
      </c>
      <c r="C58" s="71" t="s">
        <v>70</v>
      </c>
      <c r="D58" s="72" t="s">
        <v>54</v>
      </c>
      <c r="E58" s="73" t="s">
        <v>2</v>
      </c>
      <c r="F58" s="22"/>
      <c r="G58" s="22">
        <v>1</v>
      </c>
      <c r="H58" s="22">
        <v>1</v>
      </c>
      <c r="I58" s="22"/>
      <c r="J58" s="22"/>
      <c r="K58" s="22"/>
      <c r="L58" s="25">
        <v>2</v>
      </c>
    </row>
    <row r="59" spans="2:12" ht="24" customHeight="1" x14ac:dyDescent="0.25">
      <c r="B59" s="113" t="s">
        <v>44</v>
      </c>
      <c r="C59" s="71" t="s">
        <v>70</v>
      </c>
      <c r="D59" s="72" t="s">
        <v>54</v>
      </c>
      <c r="E59" s="73" t="s">
        <v>2</v>
      </c>
      <c r="F59" s="22">
        <v>1</v>
      </c>
      <c r="G59" s="22">
        <v>3</v>
      </c>
      <c r="H59" s="22">
        <v>4</v>
      </c>
      <c r="I59" s="22"/>
      <c r="J59" s="22">
        <v>1</v>
      </c>
      <c r="K59" s="22"/>
      <c r="L59" s="25">
        <v>9</v>
      </c>
    </row>
    <row r="60" spans="2:12" x14ac:dyDescent="0.25">
      <c r="B60" s="200" t="s">
        <v>6</v>
      </c>
      <c r="C60" s="197"/>
      <c r="D60" s="188"/>
      <c r="E60" s="189"/>
      <c r="F60" s="190">
        <f t="shared" ref="F60:L60" si="4">SUM(F55:F59)</f>
        <v>2</v>
      </c>
      <c r="G60" s="191">
        <f t="shared" si="4"/>
        <v>9</v>
      </c>
      <c r="H60" s="191">
        <f t="shared" si="4"/>
        <v>9</v>
      </c>
      <c r="I60" s="191">
        <f t="shared" si="4"/>
        <v>0</v>
      </c>
      <c r="J60" s="191">
        <f t="shared" si="4"/>
        <v>1</v>
      </c>
      <c r="K60" s="191">
        <f t="shared" si="4"/>
        <v>0</v>
      </c>
      <c r="L60" s="192">
        <f t="shared" si="4"/>
        <v>21</v>
      </c>
    </row>
    <row r="61" spans="2:12" x14ac:dyDescent="0.25">
      <c r="B61" s="94" t="s">
        <v>45</v>
      </c>
      <c r="C61" s="21"/>
      <c r="D61" s="22"/>
      <c r="E61" s="25"/>
      <c r="F61" s="22"/>
      <c r="G61" s="22"/>
      <c r="H61" s="22"/>
      <c r="I61" s="22"/>
      <c r="J61" s="22"/>
      <c r="K61" s="22"/>
      <c r="L61" s="25"/>
    </row>
    <row r="62" spans="2:12" x14ac:dyDescent="0.25">
      <c r="B62" s="403" t="s">
        <v>46</v>
      </c>
      <c r="C62" s="392" t="s">
        <v>50</v>
      </c>
      <c r="D62" s="393" t="s">
        <v>54</v>
      </c>
      <c r="E62" s="90" t="s">
        <v>2</v>
      </c>
      <c r="F62" s="22"/>
      <c r="G62" s="22">
        <v>2</v>
      </c>
      <c r="H62" s="22">
        <v>1</v>
      </c>
      <c r="I62" s="22"/>
      <c r="J62" s="22"/>
      <c r="K62" s="22">
        <v>1</v>
      </c>
      <c r="L62" s="25">
        <v>4</v>
      </c>
    </row>
    <row r="63" spans="2:12" x14ac:dyDescent="0.25">
      <c r="B63" s="404"/>
      <c r="C63" s="383"/>
      <c r="D63" s="385"/>
      <c r="E63" s="98" t="s">
        <v>3</v>
      </c>
      <c r="F63" s="22">
        <v>1</v>
      </c>
      <c r="G63" s="22">
        <v>1</v>
      </c>
      <c r="H63" s="22"/>
      <c r="I63" s="22"/>
      <c r="J63" s="22"/>
      <c r="K63" s="22"/>
      <c r="L63" s="25">
        <v>2</v>
      </c>
    </row>
    <row r="64" spans="2:12" x14ac:dyDescent="0.25">
      <c r="B64" s="404"/>
      <c r="C64" s="392" t="s">
        <v>70</v>
      </c>
      <c r="D64" s="393" t="s">
        <v>54</v>
      </c>
      <c r="E64" s="90" t="s">
        <v>2</v>
      </c>
      <c r="F64" s="22"/>
      <c r="G64" s="22">
        <v>6</v>
      </c>
      <c r="H64" s="22">
        <v>3</v>
      </c>
      <c r="I64" s="22">
        <v>1</v>
      </c>
      <c r="J64" s="22"/>
      <c r="K64" s="22"/>
      <c r="L64" s="25">
        <v>10</v>
      </c>
    </row>
    <row r="65" spans="2:12" x14ac:dyDescent="0.25">
      <c r="B65" s="405"/>
      <c r="C65" s="384"/>
      <c r="D65" s="386"/>
      <c r="E65" s="91" t="s">
        <v>3</v>
      </c>
      <c r="F65" s="22"/>
      <c r="G65" s="22">
        <v>1</v>
      </c>
      <c r="H65" s="22"/>
      <c r="I65" s="22"/>
      <c r="J65" s="22"/>
      <c r="K65" s="22"/>
      <c r="L65" s="25">
        <v>1</v>
      </c>
    </row>
    <row r="66" spans="2:12" ht="21.75" customHeight="1" x14ac:dyDescent="0.25">
      <c r="B66" s="113" t="s">
        <v>47</v>
      </c>
      <c r="C66" s="71" t="s">
        <v>70</v>
      </c>
      <c r="D66" s="72" t="s">
        <v>54</v>
      </c>
      <c r="E66" s="73" t="s">
        <v>2</v>
      </c>
      <c r="F66" s="22"/>
      <c r="G66" s="22"/>
      <c r="H66" s="22"/>
      <c r="I66" s="22">
        <v>1</v>
      </c>
      <c r="J66" s="22"/>
      <c r="K66" s="22"/>
      <c r="L66" s="25">
        <v>1</v>
      </c>
    </row>
    <row r="67" spans="2:12" ht="24" customHeight="1" x14ac:dyDescent="0.25">
      <c r="B67" s="113" t="s">
        <v>48</v>
      </c>
      <c r="C67" s="71" t="s">
        <v>70</v>
      </c>
      <c r="D67" s="72" t="s">
        <v>54</v>
      </c>
      <c r="E67" s="73" t="s">
        <v>2</v>
      </c>
      <c r="F67" s="22">
        <v>1</v>
      </c>
      <c r="G67" s="22">
        <v>3</v>
      </c>
      <c r="H67" s="22">
        <v>3</v>
      </c>
      <c r="I67" s="22">
        <v>1</v>
      </c>
      <c r="J67" s="22"/>
      <c r="K67" s="22"/>
      <c r="L67" s="25">
        <v>8</v>
      </c>
    </row>
    <row r="68" spans="2:12" ht="21.75" customHeight="1" x14ac:dyDescent="0.25">
      <c r="B68" s="113" t="s">
        <v>49</v>
      </c>
      <c r="C68" s="71" t="s">
        <v>70</v>
      </c>
      <c r="D68" s="72" t="s">
        <v>54</v>
      </c>
      <c r="E68" s="73" t="s">
        <v>2</v>
      </c>
      <c r="F68" s="22"/>
      <c r="G68" s="22">
        <v>2</v>
      </c>
      <c r="H68" s="22">
        <v>1</v>
      </c>
      <c r="I68" s="22"/>
      <c r="J68" s="22"/>
      <c r="K68" s="22"/>
      <c r="L68" s="25">
        <v>3</v>
      </c>
    </row>
    <row r="69" spans="2:12" x14ac:dyDescent="0.25">
      <c r="B69" s="220" t="s">
        <v>5</v>
      </c>
      <c r="C69" s="221"/>
      <c r="D69" s="195"/>
      <c r="E69" s="196"/>
      <c r="F69" s="190">
        <f t="shared" ref="F69:L69" si="5">SUM(F62:F68)</f>
        <v>2</v>
      </c>
      <c r="G69" s="191">
        <f t="shared" si="5"/>
        <v>15</v>
      </c>
      <c r="H69" s="191">
        <f t="shared" si="5"/>
        <v>8</v>
      </c>
      <c r="I69" s="191">
        <f t="shared" si="5"/>
        <v>3</v>
      </c>
      <c r="J69" s="191">
        <f t="shared" si="5"/>
        <v>0</v>
      </c>
      <c r="K69" s="191">
        <f t="shared" si="5"/>
        <v>1</v>
      </c>
      <c r="L69" s="192">
        <f t="shared" si="5"/>
        <v>29</v>
      </c>
    </row>
    <row r="70" spans="2:12" x14ac:dyDescent="0.25">
      <c r="B70" s="201" t="s">
        <v>0</v>
      </c>
      <c r="C70" s="190"/>
      <c r="D70" s="191"/>
      <c r="E70" s="192"/>
      <c r="F70" s="191">
        <v>17</v>
      </c>
      <c r="G70" s="191">
        <v>103</v>
      </c>
      <c r="H70" s="191">
        <v>87</v>
      </c>
      <c r="I70" s="191">
        <v>21</v>
      </c>
      <c r="J70" s="191">
        <v>14</v>
      </c>
      <c r="K70" s="191">
        <v>10</v>
      </c>
      <c r="L70" s="192">
        <v>252</v>
      </c>
    </row>
    <row r="71" spans="2:12" x14ac:dyDescent="0.25">
      <c r="B71" s="4" t="s">
        <v>55</v>
      </c>
      <c r="C71" s="4"/>
      <c r="D71" s="4"/>
      <c r="E71" s="5"/>
      <c r="F71" s="4"/>
      <c r="G71" s="4"/>
      <c r="H71" s="6"/>
      <c r="I71" s="6"/>
      <c r="J71" s="6"/>
      <c r="K71" s="6"/>
      <c r="L71" s="6"/>
    </row>
    <row r="72" spans="2:12" x14ac:dyDescent="0.25">
      <c r="B72" s="4" t="s">
        <v>56</v>
      </c>
      <c r="C72" s="4"/>
      <c r="D72" s="4"/>
      <c r="E72" s="5"/>
      <c r="F72" s="4"/>
      <c r="G72" s="4"/>
      <c r="H72" s="4"/>
      <c r="I72" s="4"/>
      <c r="J72" s="4"/>
      <c r="K72" s="4"/>
      <c r="L72" s="4"/>
    </row>
    <row r="73" spans="2:12" x14ac:dyDescent="0.25">
      <c r="B73" s="4"/>
      <c r="C73" s="4"/>
      <c r="D73" s="4"/>
      <c r="E73" s="4"/>
      <c r="F73" s="4"/>
      <c r="G73" s="4"/>
      <c r="H73" s="4"/>
      <c r="I73" s="4"/>
      <c r="J73" s="4"/>
      <c r="K73" s="4"/>
      <c r="L73" s="4"/>
    </row>
    <row r="74" spans="2:12" x14ac:dyDescent="0.25">
      <c r="B74" s="4"/>
      <c r="C74" s="4"/>
      <c r="D74" s="4"/>
      <c r="E74" s="4"/>
      <c r="F74" s="4"/>
      <c r="G74" s="4"/>
      <c r="H74" s="4"/>
      <c r="I74" s="4"/>
      <c r="J74" s="4"/>
      <c r="K74" s="4"/>
      <c r="L74" s="4"/>
    </row>
    <row r="75" spans="2:12" x14ac:dyDescent="0.25">
      <c r="B75" s="4"/>
      <c r="C75" s="4"/>
      <c r="D75" s="4"/>
      <c r="E75" s="4"/>
      <c r="F75" s="4"/>
      <c r="G75" s="4"/>
      <c r="H75" s="4"/>
      <c r="I75" s="4"/>
      <c r="J75" s="4"/>
      <c r="K75" s="4"/>
      <c r="L75" s="4"/>
    </row>
    <row r="76" spans="2:12" x14ac:dyDescent="0.25">
      <c r="B76" s="4"/>
      <c r="C76" s="4"/>
      <c r="D76" s="4"/>
      <c r="E76" s="4"/>
      <c r="F76" s="4"/>
      <c r="G76" s="4"/>
      <c r="H76" s="4"/>
      <c r="I76" s="4"/>
      <c r="J76" s="4"/>
      <c r="K76" s="4"/>
      <c r="L76" s="4"/>
    </row>
    <row r="77" spans="2:12" x14ac:dyDescent="0.25">
      <c r="B77" s="4"/>
      <c r="C77" s="4"/>
      <c r="D77" s="4"/>
      <c r="E77" s="4"/>
      <c r="F77" s="4"/>
      <c r="G77" s="4"/>
      <c r="H77" s="4"/>
      <c r="I77" s="4"/>
      <c r="J77" s="4"/>
      <c r="K77" s="4"/>
      <c r="L77" s="4"/>
    </row>
    <row r="78" spans="2:12" x14ac:dyDescent="0.25">
      <c r="B78" s="4"/>
      <c r="C78" s="4"/>
      <c r="D78" s="4"/>
      <c r="E78" s="4"/>
      <c r="F78" s="4"/>
      <c r="G78" s="4"/>
      <c r="H78" s="4"/>
      <c r="I78" s="4"/>
      <c r="J78" s="4"/>
      <c r="K78" s="4"/>
      <c r="L78" s="4"/>
    </row>
    <row r="79" spans="2:12" s="4" customFormat="1" x14ac:dyDescent="0.25"/>
    <row r="80" spans="2:12"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row r="256" s="4" customFormat="1" x14ac:dyDescent="0.25"/>
    <row r="257" s="4" customFormat="1" x14ac:dyDescent="0.25"/>
    <row r="258" s="4" customFormat="1" x14ac:dyDescent="0.25"/>
    <row r="259" s="4" customFormat="1" x14ac:dyDescent="0.25"/>
    <row r="260" s="4" customFormat="1" x14ac:dyDescent="0.25"/>
    <row r="261" s="4" customFormat="1" x14ac:dyDescent="0.25"/>
    <row r="262" s="4" customFormat="1" x14ac:dyDescent="0.25"/>
    <row r="263" s="4" customFormat="1" x14ac:dyDescent="0.25"/>
    <row r="264" s="4" customFormat="1" x14ac:dyDescent="0.25"/>
    <row r="265" s="4" customFormat="1" x14ac:dyDescent="0.25"/>
    <row r="266" s="4" customFormat="1" x14ac:dyDescent="0.25"/>
    <row r="267" s="4" customFormat="1" x14ac:dyDescent="0.25"/>
    <row r="268" s="4" customFormat="1" x14ac:dyDescent="0.25"/>
    <row r="269" s="4" customFormat="1" x14ac:dyDescent="0.25"/>
    <row r="270" s="4" customFormat="1" x14ac:dyDescent="0.25"/>
    <row r="271" s="4" customFormat="1" x14ac:dyDescent="0.25"/>
    <row r="272" s="4" customFormat="1" x14ac:dyDescent="0.25"/>
    <row r="273" s="4" customFormat="1" x14ac:dyDescent="0.25"/>
    <row r="274" s="4" customFormat="1" x14ac:dyDescent="0.25"/>
    <row r="275" s="4" customFormat="1" x14ac:dyDescent="0.25"/>
    <row r="276" s="4" customFormat="1" x14ac:dyDescent="0.25"/>
    <row r="277" s="4" customFormat="1" x14ac:dyDescent="0.25"/>
    <row r="278" s="4" customFormat="1" x14ac:dyDescent="0.25"/>
    <row r="279" s="4" customFormat="1" x14ac:dyDescent="0.25"/>
    <row r="280" s="4" customFormat="1" x14ac:dyDescent="0.25"/>
    <row r="281" s="4" customFormat="1" x14ac:dyDescent="0.25"/>
    <row r="282" s="4" customFormat="1" x14ac:dyDescent="0.25"/>
    <row r="283" s="4" customFormat="1" x14ac:dyDescent="0.25"/>
    <row r="284" s="4" customFormat="1" x14ac:dyDescent="0.25"/>
    <row r="285" s="4" customFormat="1" x14ac:dyDescent="0.25"/>
    <row r="286" s="4" customFormat="1" x14ac:dyDescent="0.25"/>
    <row r="287" s="4" customFormat="1" x14ac:dyDescent="0.25"/>
    <row r="288" s="4" customFormat="1" x14ac:dyDescent="0.25"/>
    <row r="289" s="4" customFormat="1" x14ac:dyDescent="0.25"/>
    <row r="290" s="4" customFormat="1" x14ac:dyDescent="0.25"/>
    <row r="291" s="4" customFormat="1" x14ac:dyDescent="0.25"/>
    <row r="292" s="4" customFormat="1" x14ac:dyDescent="0.25"/>
    <row r="293" s="4" customFormat="1" x14ac:dyDescent="0.25"/>
    <row r="294" s="4" customFormat="1" x14ac:dyDescent="0.25"/>
    <row r="295" s="4" customFormat="1" x14ac:dyDescent="0.25"/>
    <row r="296" s="4" customFormat="1" x14ac:dyDescent="0.25"/>
    <row r="297" s="4" customFormat="1" x14ac:dyDescent="0.25"/>
    <row r="298" s="4" customFormat="1" x14ac:dyDescent="0.25"/>
    <row r="299" s="4" customFormat="1" x14ac:dyDescent="0.25"/>
    <row r="300" s="4" customFormat="1" x14ac:dyDescent="0.25"/>
    <row r="301" s="4" customFormat="1" x14ac:dyDescent="0.25"/>
    <row r="302" s="4" customFormat="1" x14ac:dyDescent="0.25"/>
    <row r="303" s="4" customFormat="1" x14ac:dyDescent="0.25"/>
    <row r="304" s="4" customFormat="1" x14ac:dyDescent="0.25"/>
    <row r="305" s="4" customFormat="1" x14ac:dyDescent="0.25"/>
    <row r="306" s="4" customFormat="1" x14ac:dyDescent="0.25"/>
    <row r="307" s="4" customFormat="1" x14ac:dyDescent="0.25"/>
    <row r="308" s="4" customFormat="1" x14ac:dyDescent="0.25"/>
    <row r="309" s="4" customFormat="1" x14ac:dyDescent="0.25"/>
    <row r="310" s="4" customFormat="1" x14ac:dyDescent="0.25"/>
    <row r="311" s="4" customFormat="1" x14ac:dyDescent="0.25"/>
    <row r="312" s="4" customFormat="1" x14ac:dyDescent="0.25"/>
    <row r="313" s="4" customFormat="1" x14ac:dyDescent="0.25"/>
    <row r="314" s="4" customFormat="1" x14ac:dyDescent="0.25"/>
    <row r="315" s="4" customFormat="1" x14ac:dyDescent="0.25"/>
    <row r="316" s="4" customFormat="1" x14ac:dyDescent="0.25"/>
    <row r="317" s="4" customFormat="1" x14ac:dyDescent="0.25"/>
    <row r="318" s="4" customFormat="1" x14ac:dyDescent="0.25"/>
    <row r="319" s="4" customFormat="1" x14ac:dyDescent="0.25"/>
    <row r="320"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row r="357" s="4" customFormat="1" x14ac:dyDescent="0.25"/>
    <row r="358" s="4" customFormat="1" x14ac:dyDescent="0.25"/>
    <row r="359" s="4" customFormat="1" x14ac:dyDescent="0.25"/>
    <row r="360" s="4" customFormat="1" x14ac:dyDescent="0.25"/>
    <row r="361" s="4" customFormat="1" x14ac:dyDescent="0.25"/>
    <row r="362" s="4" customFormat="1" x14ac:dyDescent="0.25"/>
    <row r="363" s="4" customFormat="1" x14ac:dyDescent="0.25"/>
    <row r="364" s="4" customFormat="1" x14ac:dyDescent="0.25"/>
    <row r="365" s="4" customFormat="1" x14ac:dyDescent="0.25"/>
    <row r="366" s="4" customFormat="1" x14ac:dyDescent="0.25"/>
    <row r="367" s="4" customFormat="1" x14ac:dyDescent="0.25"/>
    <row r="368" s="4" customFormat="1" x14ac:dyDescent="0.25"/>
    <row r="369" s="4" customFormat="1" x14ac:dyDescent="0.25"/>
    <row r="370" s="4" customFormat="1" x14ac:dyDescent="0.25"/>
    <row r="371" s="4" customFormat="1" x14ac:dyDescent="0.25"/>
    <row r="372" s="4" customFormat="1" x14ac:dyDescent="0.25"/>
    <row r="373" s="4" customFormat="1" x14ac:dyDescent="0.25"/>
    <row r="374" s="4" customFormat="1" x14ac:dyDescent="0.25"/>
    <row r="375" s="4" customFormat="1" x14ac:dyDescent="0.25"/>
    <row r="376" s="4" customFormat="1" x14ac:dyDescent="0.25"/>
    <row r="377" s="4" customFormat="1" x14ac:dyDescent="0.25"/>
    <row r="378" s="4" customFormat="1" x14ac:dyDescent="0.25"/>
    <row r="379" s="4" customFormat="1" x14ac:dyDescent="0.25"/>
    <row r="380" s="4" customFormat="1" x14ac:dyDescent="0.25"/>
    <row r="381" s="4" customFormat="1" x14ac:dyDescent="0.25"/>
    <row r="382" s="4" customFormat="1" x14ac:dyDescent="0.25"/>
    <row r="383" s="4" customFormat="1" x14ac:dyDescent="0.25"/>
    <row r="384" s="4" customFormat="1" x14ac:dyDescent="0.25"/>
    <row r="385" s="4" customFormat="1" x14ac:dyDescent="0.25"/>
    <row r="386" s="4" customFormat="1" x14ac:dyDescent="0.25"/>
    <row r="387" s="4" customFormat="1" x14ac:dyDescent="0.25"/>
    <row r="388" s="4" customFormat="1" x14ac:dyDescent="0.25"/>
    <row r="389" s="4" customFormat="1" x14ac:dyDescent="0.25"/>
    <row r="390" s="4" customFormat="1" x14ac:dyDescent="0.25"/>
    <row r="391" s="4" customFormat="1" x14ac:dyDescent="0.25"/>
    <row r="392" s="4" customFormat="1" x14ac:dyDescent="0.25"/>
    <row r="393" s="4" customFormat="1" x14ac:dyDescent="0.25"/>
    <row r="394" s="4" customFormat="1" x14ac:dyDescent="0.25"/>
    <row r="395" s="4" customFormat="1" x14ac:dyDescent="0.25"/>
    <row r="396" s="4" customFormat="1" x14ac:dyDescent="0.25"/>
    <row r="397" s="4" customFormat="1" x14ac:dyDescent="0.25"/>
    <row r="398" s="4" customFormat="1" x14ac:dyDescent="0.25"/>
    <row r="399" s="4" customFormat="1" x14ac:dyDescent="0.25"/>
    <row r="400" s="4" customFormat="1" x14ac:dyDescent="0.25"/>
    <row r="401" s="4" customFormat="1" x14ac:dyDescent="0.25"/>
    <row r="402" s="4" customFormat="1" x14ac:dyDescent="0.25"/>
  </sheetData>
  <mergeCells count="36">
    <mergeCell ref="B55:B56"/>
    <mergeCell ref="C55:C56"/>
    <mergeCell ref="D55:D56"/>
    <mergeCell ref="B62:B65"/>
    <mergeCell ref="C62:C63"/>
    <mergeCell ref="C64:C65"/>
    <mergeCell ref="D62:D63"/>
    <mergeCell ref="D64:D65"/>
    <mergeCell ref="D41:D42"/>
    <mergeCell ref="B45:B46"/>
    <mergeCell ref="B47:B48"/>
    <mergeCell ref="B49:B50"/>
    <mergeCell ref="C49:C50"/>
    <mergeCell ref="D49:D50"/>
    <mergeCell ref="B31:B33"/>
    <mergeCell ref="C31:C33"/>
    <mergeCell ref="B38:B39"/>
    <mergeCell ref="B41:B42"/>
    <mergeCell ref="C41:C42"/>
    <mergeCell ref="B22:B24"/>
    <mergeCell ref="C23:C24"/>
    <mergeCell ref="B27:B28"/>
    <mergeCell ref="C27:C28"/>
    <mergeCell ref="D27:D28"/>
    <mergeCell ref="B15:B18"/>
    <mergeCell ref="C15:C16"/>
    <mergeCell ref="C17:C18"/>
    <mergeCell ref="D15:D16"/>
    <mergeCell ref="B19:B20"/>
    <mergeCell ref="B1:L1"/>
    <mergeCell ref="B2:L2"/>
    <mergeCell ref="B6:B14"/>
    <mergeCell ref="C6:C10"/>
    <mergeCell ref="D8:D10"/>
    <mergeCell ref="C11:C14"/>
    <mergeCell ref="D13:D14"/>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workbookViewId="0">
      <selection activeCell="C3" sqref="C3"/>
    </sheetView>
  </sheetViews>
  <sheetFormatPr baseColWidth="10" defaultRowHeight="15" x14ac:dyDescent="0.25"/>
  <cols>
    <col min="1" max="1" width="22.7109375" style="4" customWidth="1"/>
    <col min="2" max="2" width="25" customWidth="1"/>
    <col min="3" max="3" width="18.5703125" customWidth="1"/>
    <col min="4" max="4" width="12.7109375" customWidth="1"/>
    <col min="5" max="5" width="13.5703125" customWidth="1"/>
    <col min="13" max="15" width="11.42578125" style="4"/>
  </cols>
  <sheetData>
    <row r="1" spans="1:15" ht="42" customHeight="1" x14ac:dyDescent="0.25">
      <c r="B1" s="382" t="s">
        <v>218</v>
      </c>
      <c r="C1" s="382"/>
      <c r="D1" s="382"/>
      <c r="E1" s="382"/>
      <c r="F1" s="382"/>
      <c r="G1" s="382"/>
      <c r="H1" s="382"/>
      <c r="I1" s="382"/>
      <c r="J1" s="382"/>
      <c r="K1" s="382"/>
      <c r="L1" s="382"/>
    </row>
    <row r="2" spans="1:15" ht="25.5" customHeight="1" x14ac:dyDescent="0.25">
      <c r="B2" s="382"/>
      <c r="C2" s="382"/>
      <c r="D2" s="382"/>
      <c r="E2" s="382"/>
      <c r="F2" s="382"/>
      <c r="G2" s="382"/>
      <c r="H2" s="382"/>
      <c r="I2" s="382"/>
      <c r="J2" s="382"/>
      <c r="K2" s="382"/>
      <c r="L2" s="382"/>
    </row>
    <row r="3" spans="1:15" ht="18.75" customHeight="1" x14ac:dyDescent="0.25">
      <c r="B3" s="6"/>
      <c r="C3" s="6"/>
      <c r="D3" s="6"/>
      <c r="E3" s="6"/>
      <c r="F3" s="6"/>
      <c r="G3" s="6"/>
      <c r="H3" s="6"/>
      <c r="I3" s="6"/>
      <c r="J3" s="6"/>
      <c r="K3" s="6"/>
      <c r="L3" s="6"/>
    </row>
    <row r="4" spans="1:15" ht="45" x14ac:dyDescent="0.25">
      <c r="B4" s="198" t="s">
        <v>60</v>
      </c>
      <c r="C4" s="198" t="s">
        <v>71</v>
      </c>
      <c r="D4" s="198" t="s">
        <v>72</v>
      </c>
      <c r="E4" s="198" t="s">
        <v>9</v>
      </c>
      <c r="F4" s="198" t="s">
        <v>10</v>
      </c>
      <c r="G4" s="198" t="s">
        <v>11</v>
      </c>
      <c r="H4" s="198" t="s">
        <v>12</v>
      </c>
      <c r="I4" s="198" t="s">
        <v>13</v>
      </c>
      <c r="J4" s="198" t="s">
        <v>14</v>
      </c>
      <c r="K4" s="198" t="s">
        <v>63</v>
      </c>
      <c r="L4" s="198" t="s">
        <v>0</v>
      </c>
    </row>
    <row r="5" spans="1:15" s="2" customFormat="1" ht="21" customHeight="1" x14ac:dyDescent="0.25">
      <c r="A5" s="4"/>
      <c r="B5" s="116" t="s">
        <v>17</v>
      </c>
      <c r="C5" s="35"/>
      <c r="D5" s="36"/>
      <c r="E5" s="37"/>
      <c r="F5" s="36"/>
      <c r="G5" s="36"/>
      <c r="H5" s="36"/>
      <c r="I5" s="36"/>
      <c r="J5" s="36"/>
      <c r="K5" s="36"/>
      <c r="L5" s="37"/>
      <c r="M5" s="4"/>
      <c r="N5" s="4"/>
      <c r="O5" s="4"/>
    </row>
    <row r="6" spans="1:15" x14ac:dyDescent="0.25">
      <c r="B6" s="403" t="s">
        <v>18</v>
      </c>
      <c r="C6" s="392" t="s">
        <v>50</v>
      </c>
      <c r="D6" s="393" t="s">
        <v>52</v>
      </c>
      <c r="E6" s="90" t="s">
        <v>2</v>
      </c>
      <c r="F6" s="79"/>
      <c r="G6" s="79"/>
      <c r="H6" s="79"/>
      <c r="I6" s="79">
        <v>1</v>
      </c>
      <c r="J6" s="79">
        <v>3</v>
      </c>
      <c r="K6" s="79">
        <v>2</v>
      </c>
      <c r="L6" s="81">
        <v>6</v>
      </c>
    </row>
    <row r="7" spans="1:15" x14ac:dyDescent="0.25">
      <c r="B7" s="404"/>
      <c r="C7" s="383"/>
      <c r="D7" s="385"/>
      <c r="E7" s="98" t="s">
        <v>4</v>
      </c>
      <c r="F7" s="79"/>
      <c r="G7" s="79"/>
      <c r="H7" s="79"/>
      <c r="I7" s="79"/>
      <c r="J7" s="79"/>
      <c r="K7" s="79">
        <v>1</v>
      </c>
      <c r="L7" s="81">
        <v>1</v>
      </c>
    </row>
    <row r="8" spans="1:15" x14ac:dyDescent="0.25">
      <c r="B8" s="404"/>
      <c r="C8" s="383"/>
      <c r="D8" s="385" t="s">
        <v>53</v>
      </c>
      <c r="E8" s="98" t="s">
        <v>2</v>
      </c>
      <c r="F8" s="79"/>
      <c r="G8" s="79"/>
      <c r="H8" s="79"/>
      <c r="I8" s="79">
        <v>1</v>
      </c>
      <c r="J8" s="79"/>
      <c r="K8" s="79">
        <v>2</v>
      </c>
      <c r="L8" s="81">
        <v>3</v>
      </c>
    </row>
    <row r="9" spans="1:15" x14ac:dyDescent="0.25">
      <c r="B9" s="404"/>
      <c r="C9" s="383"/>
      <c r="D9" s="385"/>
      <c r="E9" s="98" t="s">
        <v>4</v>
      </c>
      <c r="F9" s="79"/>
      <c r="G9" s="79"/>
      <c r="H9" s="79"/>
      <c r="I9" s="79"/>
      <c r="J9" s="79"/>
      <c r="K9" s="79">
        <v>1</v>
      </c>
      <c r="L9" s="81">
        <v>1</v>
      </c>
    </row>
    <row r="10" spans="1:15" x14ac:dyDescent="0.25">
      <c r="B10" s="404"/>
      <c r="C10" s="383"/>
      <c r="D10" s="385" t="s">
        <v>54</v>
      </c>
      <c r="E10" s="98" t="s">
        <v>2</v>
      </c>
      <c r="F10" s="79">
        <v>2</v>
      </c>
      <c r="G10" s="79">
        <v>2</v>
      </c>
      <c r="H10" s="79">
        <v>4</v>
      </c>
      <c r="I10" s="79">
        <v>1</v>
      </c>
      <c r="J10" s="79">
        <v>3</v>
      </c>
      <c r="K10" s="79">
        <v>1</v>
      </c>
      <c r="L10" s="81">
        <v>13</v>
      </c>
    </row>
    <row r="11" spans="1:15" ht="14.25" customHeight="1" x14ac:dyDescent="0.25">
      <c r="B11" s="404"/>
      <c r="C11" s="383"/>
      <c r="D11" s="385"/>
      <c r="E11" s="98" t="s">
        <v>4</v>
      </c>
      <c r="F11" s="79"/>
      <c r="G11" s="79"/>
      <c r="H11" s="79"/>
      <c r="I11" s="79"/>
      <c r="J11" s="79"/>
      <c r="K11" s="79">
        <v>3</v>
      </c>
      <c r="L11" s="81">
        <v>3</v>
      </c>
    </row>
    <row r="12" spans="1:15" x14ac:dyDescent="0.25">
      <c r="B12" s="404"/>
      <c r="C12" s="384"/>
      <c r="D12" s="386"/>
      <c r="E12" s="91" t="s">
        <v>3</v>
      </c>
      <c r="F12" s="79">
        <v>1</v>
      </c>
      <c r="G12" s="79">
        <v>3</v>
      </c>
      <c r="H12" s="79">
        <v>3</v>
      </c>
      <c r="I12" s="79"/>
      <c r="J12" s="79"/>
      <c r="K12" s="79"/>
      <c r="L12" s="81">
        <v>7</v>
      </c>
    </row>
    <row r="13" spans="1:15" ht="18.75" customHeight="1" x14ac:dyDescent="0.25">
      <c r="B13" s="404"/>
      <c r="C13" s="383" t="s">
        <v>51</v>
      </c>
      <c r="D13" s="93" t="s">
        <v>52</v>
      </c>
      <c r="E13" s="98" t="s">
        <v>2</v>
      </c>
      <c r="F13" s="79"/>
      <c r="G13" s="79"/>
      <c r="H13" s="79">
        <v>2</v>
      </c>
      <c r="I13" s="79">
        <v>3</v>
      </c>
      <c r="J13" s="79"/>
      <c r="K13" s="79"/>
      <c r="L13" s="81">
        <v>5</v>
      </c>
    </row>
    <row r="14" spans="1:15" ht="18" customHeight="1" x14ac:dyDescent="0.25">
      <c r="B14" s="404"/>
      <c r="C14" s="383"/>
      <c r="D14" s="93" t="s">
        <v>53</v>
      </c>
      <c r="E14" s="98" t="s">
        <v>2</v>
      </c>
      <c r="F14" s="79"/>
      <c r="G14" s="79"/>
      <c r="H14" s="79"/>
      <c r="I14" s="79"/>
      <c r="J14" s="79">
        <v>1</v>
      </c>
      <c r="K14" s="79"/>
      <c r="L14" s="81">
        <v>1</v>
      </c>
    </row>
    <row r="15" spans="1:15" x14ac:dyDescent="0.25">
      <c r="B15" s="404"/>
      <c r="C15" s="383"/>
      <c r="D15" s="385" t="s">
        <v>54</v>
      </c>
      <c r="E15" s="98" t="s">
        <v>2</v>
      </c>
      <c r="F15" s="79">
        <v>2</v>
      </c>
      <c r="G15" s="79">
        <v>18</v>
      </c>
      <c r="H15" s="79">
        <v>26</v>
      </c>
      <c r="I15" s="79">
        <v>6</v>
      </c>
      <c r="J15" s="79">
        <v>2</v>
      </c>
      <c r="K15" s="79"/>
      <c r="L15" s="81">
        <v>54</v>
      </c>
    </row>
    <row r="16" spans="1:15" x14ac:dyDescent="0.25">
      <c r="B16" s="405"/>
      <c r="C16" s="384"/>
      <c r="D16" s="386"/>
      <c r="E16" s="91" t="s">
        <v>3</v>
      </c>
      <c r="F16" s="79"/>
      <c r="G16" s="79">
        <v>2</v>
      </c>
      <c r="H16" s="79"/>
      <c r="I16" s="79"/>
      <c r="J16" s="79"/>
      <c r="K16" s="79"/>
      <c r="L16" s="81">
        <v>2</v>
      </c>
    </row>
    <row r="17" spans="1:15" x14ac:dyDescent="0.25">
      <c r="B17" s="403" t="s">
        <v>19</v>
      </c>
      <c r="C17" s="392" t="s">
        <v>50</v>
      </c>
      <c r="D17" s="393" t="s">
        <v>54</v>
      </c>
      <c r="E17" s="90" t="s">
        <v>2</v>
      </c>
      <c r="F17" s="79"/>
      <c r="G17" s="79"/>
      <c r="H17" s="79"/>
      <c r="I17" s="79"/>
      <c r="J17" s="79">
        <v>2</v>
      </c>
      <c r="K17" s="79"/>
      <c r="L17" s="81">
        <v>2</v>
      </c>
    </row>
    <row r="18" spans="1:15" x14ac:dyDescent="0.25">
      <c r="B18" s="404"/>
      <c r="C18" s="383"/>
      <c r="D18" s="385"/>
      <c r="E18" s="98" t="s">
        <v>4</v>
      </c>
      <c r="F18" s="79"/>
      <c r="G18" s="79">
        <v>1</v>
      </c>
      <c r="H18" s="79"/>
      <c r="I18" s="79"/>
      <c r="J18" s="79"/>
      <c r="K18" s="79"/>
      <c r="L18" s="81">
        <v>1</v>
      </c>
    </row>
    <row r="19" spans="1:15" x14ac:dyDescent="0.25">
      <c r="B19" s="404"/>
      <c r="C19" s="384"/>
      <c r="D19" s="386"/>
      <c r="E19" s="91" t="s">
        <v>3</v>
      </c>
      <c r="F19" s="79"/>
      <c r="G19" s="79">
        <v>1</v>
      </c>
      <c r="H19" s="79"/>
      <c r="I19" s="79"/>
      <c r="J19" s="79"/>
      <c r="K19" s="79"/>
      <c r="L19" s="81">
        <v>1</v>
      </c>
    </row>
    <row r="20" spans="1:15" ht="20.25" customHeight="1" x14ac:dyDescent="0.25">
      <c r="B20" s="404"/>
      <c r="C20" s="383" t="s">
        <v>51</v>
      </c>
      <c r="D20" s="93" t="s">
        <v>52</v>
      </c>
      <c r="E20" s="98" t="s">
        <v>2</v>
      </c>
      <c r="F20" s="79"/>
      <c r="G20" s="79"/>
      <c r="H20" s="79"/>
      <c r="I20" s="79">
        <v>1</v>
      </c>
      <c r="J20" s="79"/>
      <c r="K20" s="79"/>
      <c r="L20" s="81">
        <v>1</v>
      </c>
    </row>
    <row r="21" spans="1:15" ht="18.75" customHeight="1" x14ac:dyDescent="0.25">
      <c r="B21" s="405"/>
      <c r="C21" s="384"/>
      <c r="D21" s="89" t="s">
        <v>54</v>
      </c>
      <c r="E21" s="91" t="s">
        <v>2</v>
      </c>
      <c r="F21" s="79"/>
      <c r="G21" s="79">
        <v>4</v>
      </c>
      <c r="H21" s="79">
        <v>2</v>
      </c>
      <c r="I21" s="79"/>
      <c r="J21" s="79"/>
      <c r="K21" s="79"/>
      <c r="L21" s="81">
        <v>6</v>
      </c>
    </row>
    <row r="22" spans="1:15" ht="24.75" customHeight="1" x14ac:dyDescent="0.25">
      <c r="B22" s="112" t="s">
        <v>20</v>
      </c>
      <c r="C22" s="71" t="s">
        <v>51</v>
      </c>
      <c r="D22" s="72" t="s">
        <v>54</v>
      </c>
      <c r="E22" s="73" t="s">
        <v>2</v>
      </c>
      <c r="F22" s="79"/>
      <c r="G22" s="79">
        <v>1</v>
      </c>
      <c r="H22" s="79">
        <v>5</v>
      </c>
      <c r="I22" s="79">
        <v>1</v>
      </c>
      <c r="J22" s="79"/>
      <c r="K22" s="79"/>
      <c r="L22" s="81">
        <v>7</v>
      </c>
    </row>
    <row r="23" spans="1:15" s="130" customFormat="1" ht="22.5" customHeight="1" x14ac:dyDescent="0.25">
      <c r="A23" s="129"/>
      <c r="B23" s="111" t="s">
        <v>21</v>
      </c>
      <c r="C23" s="77" t="s">
        <v>51</v>
      </c>
      <c r="D23" s="79" t="s">
        <v>54</v>
      </c>
      <c r="E23" s="81" t="s">
        <v>2</v>
      </c>
      <c r="F23" s="79"/>
      <c r="G23" s="79">
        <v>3</v>
      </c>
      <c r="H23" s="79">
        <v>1</v>
      </c>
      <c r="I23" s="79"/>
      <c r="J23" s="79"/>
      <c r="K23" s="79"/>
      <c r="L23" s="81">
        <v>4</v>
      </c>
      <c r="M23" s="129"/>
      <c r="N23" s="129"/>
      <c r="O23" s="129"/>
    </row>
    <row r="24" spans="1:15" ht="19.5" customHeight="1" x14ac:dyDescent="0.25">
      <c r="B24" s="403" t="s">
        <v>22</v>
      </c>
      <c r="C24" s="71" t="s">
        <v>50</v>
      </c>
      <c r="D24" s="72" t="s">
        <v>54</v>
      </c>
      <c r="E24" s="73" t="s">
        <v>2</v>
      </c>
      <c r="F24" s="79"/>
      <c r="G24" s="79"/>
      <c r="H24" s="79">
        <v>1</v>
      </c>
      <c r="I24" s="79">
        <v>1</v>
      </c>
      <c r="J24" s="79">
        <v>1</v>
      </c>
      <c r="K24" s="79"/>
      <c r="L24" s="81">
        <v>3</v>
      </c>
    </row>
    <row r="25" spans="1:15" ht="16.5" customHeight="1" x14ac:dyDescent="0.25">
      <c r="B25" s="404"/>
      <c r="C25" s="392" t="s">
        <v>51</v>
      </c>
      <c r="D25" s="85" t="s">
        <v>52</v>
      </c>
      <c r="E25" s="86" t="s">
        <v>2</v>
      </c>
      <c r="F25" s="79"/>
      <c r="G25" s="79"/>
      <c r="H25" s="79">
        <v>1</v>
      </c>
      <c r="I25" s="79"/>
      <c r="J25" s="79"/>
      <c r="K25" s="79"/>
      <c r="L25" s="81">
        <v>1</v>
      </c>
    </row>
    <row r="26" spans="1:15" ht="18" customHeight="1" x14ac:dyDescent="0.25">
      <c r="B26" s="405"/>
      <c r="C26" s="384"/>
      <c r="D26" s="80" t="s">
        <v>54</v>
      </c>
      <c r="E26" s="82" t="s">
        <v>2</v>
      </c>
      <c r="F26" s="79">
        <v>2</v>
      </c>
      <c r="G26" s="79">
        <v>2</v>
      </c>
      <c r="H26" s="79">
        <v>3</v>
      </c>
      <c r="I26" s="79">
        <v>1</v>
      </c>
      <c r="J26" s="79"/>
      <c r="K26" s="79"/>
      <c r="L26" s="81">
        <v>8</v>
      </c>
    </row>
    <row r="27" spans="1:15" x14ac:dyDescent="0.25">
      <c r="B27" s="203" t="s">
        <v>5</v>
      </c>
      <c r="C27" s="204"/>
      <c r="D27" s="205"/>
      <c r="E27" s="206"/>
      <c r="F27" s="202">
        <f t="shared" ref="F27:L27" si="0">SUM(F6:F26)</f>
        <v>7</v>
      </c>
      <c r="G27" s="210">
        <f t="shared" si="0"/>
        <v>37</v>
      </c>
      <c r="H27" s="210">
        <f t="shared" si="0"/>
        <v>48</v>
      </c>
      <c r="I27" s="210">
        <f t="shared" si="0"/>
        <v>16</v>
      </c>
      <c r="J27" s="210">
        <f t="shared" si="0"/>
        <v>12</v>
      </c>
      <c r="K27" s="210">
        <f t="shared" si="0"/>
        <v>10</v>
      </c>
      <c r="L27" s="199">
        <f t="shared" si="0"/>
        <v>130</v>
      </c>
    </row>
    <row r="28" spans="1:15" ht="21" customHeight="1" x14ac:dyDescent="0.25">
      <c r="B28" s="55" t="s">
        <v>23</v>
      </c>
      <c r="C28" s="45"/>
      <c r="D28" s="46"/>
      <c r="E28" s="47"/>
      <c r="F28" s="46"/>
      <c r="G28" s="46"/>
      <c r="H28" s="46"/>
      <c r="I28" s="46"/>
      <c r="J28" s="46"/>
      <c r="K28" s="46"/>
      <c r="L28" s="47"/>
    </row>
    <row r="29" spans="1:15" x14ac:dyDescent="0.25">
      <c r="B29" s="403" t="s">
        <v>24</v>
      </c>
      <c r="C29" s="392" t="s">
        <v>51</v>
      </c>
      <c r="D29" s="393" t="s">
        <v>54</v>
      </c>
      <c r="E29" s="90" t="s">
        <v>2</v>
      </c>
      <c r="F29" s="79">
        <v>1</v>
      </c>
      <c r="G29" s="79">
        <v>4</v>
      </c>
      <c r="H29" s="79">
        <v>3</v>
      </c>
      <c r="I29" s="79"/>
      <c r="J29" s="79"/>
      <c r="K29" s="79"/>
      <c r="L29" s="81">
        <v>8</v>
      </c>
    </row>
    <row r="30" spans="1:15" x14ac:dyDescent="0.25">
      <c r="B30" s="405"/>
      <c r="C30" s="384"/>
      <c r="D30" s="386"/>
      <c r="E30" s="91" t="s">
        <v>3</v>
      </c>
      <c r="F30" s="79"/>
      <c r="G30" s="79">
        <v>1</v>
      </c>
      <c r="H30" s="79">
        <v>1</v>
      </c>
      <c r="I30" s="79"/>
      <c r="J30" s="79"/>
      <c r="K30" s="79"/>
      <c r="L30" s="81">
        <v>2</v>
      </c>
    </row>
    <row r="31" spans="1:15" ht="27" customHeight="1" x14ac:dyDescent="0.25">
      <c r="B31" s="112" t="s">
        <v>25</v>
      </c>
      <c r="C31" s="71" t="s">
        <v>51</v>
      </c>
      <c r="D31" s="72" t="s">
        <v>54</v>
      </c>
      <c r="E31" s="73" t="s">
        <v>2</v>
      </c>
      <c r="F31" s="79"/>
      <c r="G31" s="79">
        <v>3</v>
      </c>
      <c r="H31" s="79">
        <v>1</v>
      </c>
      <c r="I31" s="79"/>
      <c r="J31" s="79"/>
      <c r="K31" s="79"/>
      <c r="L31" s="81">
        <v>4</v>
      </c>
    </row>
    <row r="32" spans="1:15" ht="24.75" customHeight="1" x14ac:dyDescent="0.25">
      <c r="B32" s="112" t="s">
        <v>26</v>
      </c>
      <c r="C32" s="71" t="s">
        <v>51</v>
      </c>
      <c r="D32" s="72" t="s">
        <v>54</v>
      </c>
      <c r="E32" s="73" t="s">
        <v>2</v>
      </c>
      <c r="F32" s="79"/>
      <c r="G32" s="79">
        <v>5</v>
      </c>
      <c r="H32" s="79">
        <v>1</v>
      </c>
      <c r="I32" s="79"/>
      <c r="J32" s="79"/>
      <c r="K32" s="79"/>
      <c r="L32" s="81">
        <v>6</v>
      </c>
    </row>
    <row r="33" spans="1:15" ht="18.75" customHeight="1" x14ac:dyDescent="0.25">
      <c r="B33" s="403" t="s">
        <v>27</v>
      </c>
      <c r="C33" s="392" t="s">
        <v>51</v>
      </c>
      <c r="D33" s="123" t="s">
        <v>52</v>
      </c>
      <c r="E33" s="25" t="s">
        <v>2</v>
      </c>
      <c r="F33" s="79"/>
      <c r="G33" s="79"/>
      <c r="H33" s="79">
        <v>1</v>
      </c>
      <c r="I33" s="79"/>
      <c r="J33" s="79"/>
      <c r="K33" s="79"/>
      <c r="L33" s="81">
        <v>1</v>
      </c>
    </row>
    <row r="34" spans="1:15" ht="21.75" customHeight="1" x14ac:dyDescent="0.25">
      <c r="B34" s="404"/>
      <c r="C34" s="383"/>
      <c r="D34" s="123" t="s">
        <v>53</v>
      </c>
      <c r="E34" s="25" t="s">
        <v>2</v>
      </c>
      <c r="F34" s="79"/>
      <c r="G34" s="79"/>
      <c r="H34" s="79"/>
      <c r="I34" s="79">
        <v>1</v>
      </c>
      <c r="J34" s="79"/>
      <c r="K34" s="79"/>
      <c r="L34" s="81">
        <v>1</v>
      </c>
    </row>
    <row r="35" spans="1:15" x14ac:dyDescent="0.25">
      <c r="B35" s="405"/>
      <c r="C35" s="384"/>
      <c r="D35" s="22" t="s">
        <v>54</v>
      </c>
      <c r="E35" s="25" t="s">
        <v>2</v>
      </c>
      <c r="F35" s="79">
        <v>1</v>
      </c>
      <c r="G35" s="79">
        <v>1</v>
      </c>
      <c r="H35" s="79">
        <v>4</v>
      </c>
      <c r="I35" s="79"/>
      <c r="J35" s="79"/>
      <c r="K35" s="79"/>
      <c r="L35" s="81">
        <v>6</v>
      </c>
    </row>
    <row r="36" spans="1:15" x14ac:dyDescent="0.25">
      <c r="B36" s="215" t="s">
        <v>6</v>
      </c>
      <c r="C36" s="190"/>
      <c r="D36" s="191"/>
      <c r="E36" s="192"/>
      <c r="F36" s="181">
        <f t="shared" ref="F36:L36" si="1">SUM(F29:F35)</f>
        <v>2</v>
      </c>
      <c r="G36" s="181">
        <f t="shared" si="1"/>
        <v>14</v>
      </c>
      <c r="H36" s="181">
        <f t="shared" si="1"/>
        <v>11</v>
      </c>
      <c r="I36" s="181">
        <f t="shared" si="1"/>
        <v>1</v>
      </c>
      <c r="J36" s="181">
        <f t="shared" si="1"/>
        <v>0</v>
      </c>
      <c r="K36" s="181">
        <f t="shared" si="1"/>
        <v>0</v>
      </c>
      <c r="L36" s="182">
        <f t="shared" si="1"/>
        <v>28</v>
      </c>
    </row>
    <row r="37" spans="1:15" s="2" customFormat="1" ht="23.25" customHeight="1" x14ac:dyDescent="0.25">
      <c r="A37" s="4"/>
      <c r="B37" s="140" t="s">
        <v>73</v>
      </c>
      <c r="C37" s="23"/>
      <c r="D37" s="24"/>
      <c r="E37" s="26"/>
      <c r="F37" s="15"/>
      <c r="G37" s="15"/>
      <c r="H37" s="15"/>
      <c r="I37" s="15"/>
      <c r="J37" s="15"/>
      <c r="K37" s="15"/>
      <c r="L37" s="20"/>
      <c r="M37" s="4"/>
      <c r="N37" s="4"/>
      <c r="O37" s="4"/>
    </row>
    <row r="38" spans="1:15" ht="26.25" customHeight="1" x14ac:dyDescent="0.25">
      <c r="B38" s="112" t="s">
        <v>29</v>
      </c>
      <c r="C38" s="71" t="s">
        <v>51</v>
      </c>
      <c r="D38" s="72" t="s">
        <v>54</v>
      </c>
      <c r="E38" s="73" t="s">
        <v>2</v>
      </c>
      <c r="F38" s="79">
        <v>1</v>
      </c>
      <c r="G38" s="79">
        <v>1</v>
      </c>
      <c r="H38" s="79">
        <v>1</v>
      </c>
      <c r="I38" s="79"/>
      <c r="J38" s="79"/>
      <c r="K38" s="79"/>
      <c r="L38" s="81">
        <v>3</v>
      </c>
    </row>
    <row r="39" spans="1:15" ht="19.5" customHeight="1" x14ac:dyDescent="0.25">
      <c r="B39" s="112" t="s">
        <v>74</v>
      </c>
      <c r="C39" s="71" t="s">
        <v>51</v>
      </c>
      <c r="D39" s="72" t="s">
        <v>54</v>
      </c>
      <c r="E39" s="73" t="s">
        <v>2</v>
      </c>
      <c r="F39" s="79">
        <v>1</v>
      </c>
      <c r="G39" s="79">
        <v>2</v>
      </c>
      <c r="H39" s="79">
        <v>1</v>
      </c>
      <c r="I39" s="79"/>
      <c r="J39" s="79"/>
      <c r="K39" s="79"/>
      <c r="L39" s="81">
        <v>4</v>
      </c>
    </row>
    <row r="40" spans="1:15" ht="24.75" customHeight="1" x14ac:dyDescent="0.25">
      <c r="B40" s="112" t="s">
        <v>31</v>
      </c>
      <c r="C40" s="71" t="s">
        <v>51</v>
      </c>
      <c r="D40" s="72" t="s">
        <v>54</v>
      </c>
      <c r="E40" s="73" t="s">
        <v>2</v>
      </c>
      <c r="F40" s="79">
        <v>1</v>
      </c>
      <c r="G40" s="79">
        <v>2</v>
      </c>
      <c r="H40" s="79">
        <v>2</v>
      </c>
      <c r="I40" s="79"/>
      <c r="J40" s="79"/>
      <c r="K40" s="79"/>
      <c r="L40" s="81">
        <v>5</v>
      </c>
    </row>
    <row r="41" spans="1:15" ht="27.75" customHeight="1" x14ac:dyDescent="0.25">
      <c r="B41" s="112" t="s">
        <v>32</v>
      </c>
      <c r="C41" s="71" t="s">
        <v>51</v>
      </c>
      <c r="D41" s="72" t="s">
        <v>54</v>
      </c>
      <c r="E41" s="73" t="s">
        <v>2</v>
      </c>
      <c r="F41" s="79">
        <v>1</v>
      </c>
      <c r="G41" s="79">
        <v>1</v>
      </c>
      <c r="H41" s="79">
        <v>4</v>
      </c>
      <c r="I41" s="79">
        <v>2</v>
      </c>
      <c r="J41" s="79"/>
      <c r="K41" s="79"/>
      <c r="L41" s="81">
        <v>8</v>
      </c>
    </row>
    <row r="42" spans="1:15" x14ac:dyDescent="0.25">
      <c r="B42" s="403" t="s">
        <v>33</v>
      </c>
      <c r="C42" s="392" t="s">
        <v>51</v>
      </c>
      <c r="D42" s="393" t="s">
        <v>54</v>
      </c>
      <c r="E42" s="25" t="s">
        <v>2</v>
      </c>
      <c r="F42" s="79"/>
      <c r="G42" s="79">
        <v>2</v>
      </c>
      <c r="H42" s="79">
        <v>4</v>
      </c>
      <c r="I42" s="79"/>
      <c r="J42" s="79"/>
      <c r="K42" s="79"/>
      <c r="L42" s="81">
        <v>6</v>
      </c>
    </row>
    <row r="43" spans="1:15" x14ac:dyDescent="0.25">
      <c r="B43" s="405"/>
      <c r="C43" s="384"/>
      <c r="D43" s="386"/>
      <c r="E43" s="25" t="s">
        <v>3</v>
      </c>
      <c r="F43" s="79">
        <v>1</v>
      </c>
      <c r="G43" s="79"/>
      <c r="H43" s="79"/>
      <c r="I43" s="79"/>
      <c r="J43" s="79"/>
      <c r="K43" s="79"/>
      <c r="L43" s="81">
        <v>1</v>
      </c>
    </row>
    <row r="44" spans="1:15" x14ac:dyDescent="0.25">
      <c r="B44" s="215" t="s">
        <v>6</v>
      </c>
      <c r="C44" s="190"/>
      <c r="D44" s="191"/>
      <c r="E44" s="192"/>
      <c r="F44" s="181">
        <f t="shared" ref="F44:L44" si="2">SUM(F38:F43)</f>
        <v>5</v>
      </c>
      <c r="G44" s="181">
        <f t="shared" si="2"/>
        <v>8</v>
      </c>
      <c r="H44" s="181">
        <f t="shared" si="2"/>
        <v>12</v>
      </c>
      <c r="I44" s="181">
        <f t="shared" si="2"/>
        <v>2</v>
      </c>
      <c r="J44" s="181">
        <f t="shared" si="2"/>
        <v>0</v>
      </c>
      <c r="K44" s="181">
        <f t="shared" si="2"/>
        <v>0</v>
      </c>
      <c r="L44" s="182">
        <f t="shared" si="2"/>
        <v>27</v>
      </c>
    </row>
    <row r="45" spans="1:15" s="2" customFormat="1" ht="22.5" customHeight="1" x14ac:dyDescent="0.25">
      <c r="A45" s="4"/>
      <c r="B45" s="140" t="s">
        <v>34</v>
      </c>
      <c r="C45" s="23"/>
      <c r="D45" s="24"/>
      <c r="E45" s="26"/>
      <c r="F45" s="15"/>
      <c r="G45" s="15"/>
      <c r="H45" s="15"/>
      <c r="I45" s="15"/>
      <c r="J45" s="15"/>
      <c r="K45" s="15"/>
      <c r="L45" s="20"/>
      <c r="M45" s="4"/>
      <c r="N45" s="4"/>
      <c r="O45" s="4"/>
    </row>
    <row r="46" spans="1:15" ht="17.25" customHeight="1" x14ac:dyDescent="0.25">
      <c r="B46" s="403" t="s">
        <v>35</v>
      </c>
      <c r="C46" s="71" t="s">
        <v>50</v>
      </c>
      <c r="D46" s="72" t="s">
        <v>54</v>
      </c>
      <c r="E46" s="73" t="s">
        <v>2</v>
      </c>
      <c r="F46" s="79"/>
      <c r="G46" s="79"/>
      <c r="H46" s="79"/>
      <c r="I46" s="79">
        <v>1</v>
      </c>
      <c r="J46" s="79"/>
      <c r="K46" s="79"/>
      <c r="L46" s="81">
        <v>1</v>
      </c>
    </row>
    <row r="47" spans="1:15" ht="24" customHeight="1" x14ac:dyDescent="0.25">
      <c r="B47" s="405"/>
      <c r="C47" s="78" t="s">
        <v>51</v>
      </c>
      <c r="D47" s="80" t="s">
        <v>54</v>
      </c>
      <c r="E47" s="82" t="s">
        <v>2</v>
      </c>
      <c r="F47" s="79">
        <v>1</v>
      </c>
      <c r="G47" s="79">
        <v>4</v>
      </c>
      <c r="H47" s="79">
        <v>2</v>
      </c>
      <c r="I47" s="79"/>
      <c r="J47" s="79"/>
      <c r="K47" s="79"/>
      <c r="L47" s="81">
        <v>7</v>
      </c>
    </row>
    <row r="48" spans="1:15" ht="22.5" customHeight="1" x14ac:dyDescent="0.25">
      <c r="B48" s="403" t="s">
        <v>36</v>
      </c>
      <c r="C48" s="71" t="s">
        <v>50</v>
      </c>
      <c r="D48" s="72" t="s">
        <v>54</v>
      </c>
      <c r="E48" s="73" t="s">
        <v>3</v>
      </c>
      <c r="F48" s="79">
        <v>1</v>
      </c>
      <c r="G48" s="79"/>
      <c r="H48" s="79"/>
      <c r="I48" s="79"/>
      <c r="J48" s="79"/>
      <c r="K48" s="79"/>
      <c r="L48" s="81">
        <v>1</v>
      </c>
    </row>
    <row r="49" spans="1:15" ht="22.5" customHeight="1" x14ac:dyDescent="0.25">
      <c r="B49" s="405"/>
      <c r="C49" s="78" t="s">
        <v>51</v>
      </c>
      <c r="D49" s="80" t="s">
        <v>54</v>
      </c>
      <c r="E49" s="82" t="s">
        <v>2</v>
      </c>
      <c r="F49" s="79">
        <v>1</v>
      </c>
      <c r="G49" s="79">
        <v>1</v>
      </c>
      <c r="H49" s="79">
        <v>1</v>
      </c>
      <c r="I49" s="79"/>
      <c r="J49" s="79"/>
      <c r="K49" s="79"/>
      <c r="L49" s="81">
        <v>3</v>
      </c>
    </row>
    <row r="50" spans="1:15" x14ac:dyDescent="0.25">
      <c r="B50" s="403" t="s">
        <v>37</v>
      </c>
      <c r="C50" s="392" t="s">
        <v>51</v>
      </c>
      <c r="D50" s="393" t="s">
        <v>54</v>
      </c>
      <c r="E50" s="90" t="s">
        <v>2</v>
      </c>
      <c r="F50" s="79"/>
      <c r="G50" s="79">
        <v>1</v>
      </c>
      <c r="H50" s="79"/>
      <c r="I50" s="79">
        <v>1</v>
      </c>
      <c r="J50" s="79"/>
      <c r="K50" s="79"/>
      <c r="L50" s="81">
        <v>2</v>
      </c>
    </row>
    <row r="51" spans="1:15" x14ac:dyDescent="0.25">
      <c r="B51" s="405"/>
      <c r="C51" s="384"/>
      <c r="D51" s="386"/>
      <c r="E51" s="91" t="s">
        <v>3</v>
      </c>
      <c r="F51" s="79">
        <v>1</v>
      </c>
      <c r="G51" s="79"/>
      <c r="H51" s="79"/>
      <c r="I51" s="79"/>
      <c r="J51" s="79"/>
      <c r="K51" s="79"/>
      <c r="L51" s="81">
        <v>1</v>
      </c>
    </row>
    <row r="52" spans="1:15" ht="21" customHeight="1" x14ac:dyDescent="0.25">
      <c r="B52" s="112" t="s">
        <v>38</v>
      </c>
      <c r="C52" s="71" t="s">
        <v>51</v>
      </c>
      <c r="D52" s="72" t="s">
        <v>54</v>
      </c>
      <c r="E52" s="73" t="s">
        <v>2</v>
      </c>
      <c r="F52" s="79">
        <v>1</v>
      </c>
      <c r="G52" s="79">
        <v>1</v>
      </c>
      <c r="H52" s="79">
        <v>1</v>
      </c>
      <c r="I52" s="79"/>
      <c r="J52" s="79"/>
      <c r="K52" s="79"/>
      <c r="L52" s="81">
        <v>3</v>
      </c>
    </row>
    <row r="53" spans="1:15" ht="23.25" customHeight="1" x14ac:dyDescent="0.25">
      <c r="B53" s="111" t="s">
        <v>39</v>
      </c>
      <c r="C53" s="77" t="s">
        <v>51</v>
      </c>
      <c r="D53" s="79" t="s">
        <v>54</v>
      </c>
      <c r="E53" s="81" t="s">
        <v>2</v>
      </c>
      <c r="F53" s="79">
        <v>1</v>
      </c>
      <c r="G53" s="79">
        <v>3</v>
      </c>
      <c r="H53" s="79"/>
      <c r="I53" s="79"/>
      <c r="J53" s="79"/>
      <c r="K53" s="79"/>
      <c r="L53" s="81">
        <v>4</v>
      </c>
    </row>
    <row r="54" spans="1:15" ht="23.25" customHeight="1" x14ac:dyDescent="0.25">
      <c r="B54" s="215" t="s">
        <v>6</v>
      </c>
      <c r="C54" s="190"/>
      <c r="D54" s="191"/>
      <c r="E54" s="192"/>
      <c r="F54" s="181">
        <f t="shared" ref="F54:L54" si="3">SUM(F46:F53)</f>
        <v>6</v>
      </c>
      <c r="G54" s="181">
        <f t="shared" si="3"/>
        <v>10</v>
      </c>
      <c r="H54" s="181">
        <f t="shared" si="3"/>
        <v>4</v>
      </c>
      <c r="I54" s="181">
        <f t="shared" si="3"/>
        <v>2</v>
      </c>
      <c r="J54" s="181">
        <f t="shared" si="3"/>
        <v>0</v>
      </c>
      <c r="K54" s="181">
        <f t="shared" si="3"/>
        <v>0</v>
      </c>
      <c r="L54" s="182">
        <f t="shared" si="3"/>
        <v>22</v>
      </c>
    </row>
    <row r="55" spans="1:15" s="2" customFormat="1" ht="22.5" customHeight="1" x14ac:dyDescent="0.25">
      <c r="A55" s="4"/>
      <c r="B55" s="140" t="s">
        <v>40</v>
      </c>
      <c r="C55" s="28"/>
      <c r="D55" s="15"/>
      <c r="E55" s="20"/>
      <c r="F55" s="15"/>
      <c r="G55" s="15"/>
      <c r="H55" s="15"/>
      <c r="I55" s="15"/>
      <c r="J55" s="15"/>
      <c r="K55" s="15"/>
      <c r="L55" s="20"/>
      <c r="M55" s="4"/>
      <c r="N55" s="4"/>
      <c r="O55" s="4"/>
    </row>
    <row r="56" spans="1:15" x14ac:dyDescent="0.25">
      <c r="B56" s="403" t="s">
        <v>41</v>
      </c>
      <c r="C56" s="392" t="s">
        <v>51</v>
      </c>
      <c r="D56" s="393" t="s">
        <v>54</v>
      </c>
      <c r="E56" s="86" t="s">
        <v>2</v>
      </c>
      <c r="F56" s="79">
        <v>1</v>
      </c>
      <c r="G56" s="79">
        <v>2</v>
      </c>
      <c r="H56" s="79">
        <v>3</v>
      </c>
      <c r="I56" s="79"/>
      <c r="J56" s="79"/>
      <c r="K56" s="79"/>
      <c r="L56" s="81">
        <v>6</v>
      </c>
    </row>
    <row r="57" spans="1:15" x14ac:dyDescent="0.25">
      <c r="B57" s="405"/>
      <c r="C57" s="384"/>
      <c r="D57" s="386"/>
      <c r="E57" s="82" t="s">
        <v>3</v>
      </c>
      <c r="F57" s="79">
        <v>1</v>
      </c>
      <c r="G57" s="79"/>
      <c r="H57" s="79"/>
      <c r="I57" s="79"/>
      <c r="J57" s="79"/>
      <c r="K57" s="79"/>
      <c r="L57" s="81">
        <v>1</v>
      </c>
    </row>
    <row r="58" spans="1:15" ht="20.25" customHeight="1" x14ac:dyDescent="0.25">
      <c r="B58" s="112" t="s">
        <v>42</v>
      </c>
      <c r="C58" s="71" t="s">
        <v>51</v>
      </c>
      <c r="D58" s="72" t="s">
        <v>54</v>
      </c>
      <c r="E58" s="73" t="s">
        <v>2</v>
      </c>
      <c r="F58" s="79"/>
      <c r="G58" s="79">
        <v>3</v>
      </c>
      <c r="H58" s="79">
        <v>1</v>
      </c>
      <c r="I58" s="79"/>
      <c r="J58" s="79"/>
      <c r="K58" s="79"/>
      <c r="L58" s="81">
        <v>4</v>
      </c>
    </row>
    <row r="59" spans="1:15" ht="20.25" customHeight="1" x14ac:dyDescent="0.25">
      <c r="B59" s="112" t="s">
        <v>43</v>
      </c>
      <c r="C59" s="71" t="s">
        <v>51</v>
      </c>
      <c r="D59" s="72" t="s">
        <v>54</v>
      </c>
      <c r="E59" s="73" t="s">
        <v>2</v>
      </c>
      <c r="F59" s="79"/>
      <c r="G59" s="79">
        <v>1</v>
      </c>
      <c r="H59" s="79">
        <v>1</v>
      </c>
      <c r="I59" s="79"/>
      <c r="J59" s="79"/>
      <c r="K59" s="79"/>
      <c r="L59" s="81">
        <v>2</v>
      </c>
    </row>
    <row r="60" spans="1:15" ht="20.25" customHeight="1" x14ac:dyDescent="0.25">
      <c r="B60" s="111" t="s">
        <v>44</v>
      </c>
      <c r="C60" s="77" t="s">
        <v>51</v>
      </c>
      <c r="D60" s="79" t="s">
        <v>54</v>
      </c>
      <c r="E60" s="81" t="s">
        <v>2</v>
      </c>
      <c r="F60" s="79"/>
      <c r="G60" s="79">
        <v>3</v>
      </c>
      <c r="H60" s="79">
        <v>4</v>
      </c>
      <c r="I60" s="79">
        <v>2</v>
      </c>
      <c r="J60" s="79"/>
      <c r="K60" s="79"/>
      <c r="L60" s="81">
        <v>9</v>
      </c>
    </row>
    <row r="61" spans="1:15" x14ac:dyDescent="0.25">
      <c r="B61" s="215" t="s">
        <v>6</v>
      </c>
      <c r="C61" s="180"/>
      <c r="D61" s="181"/>
      <c r="E61" s="182"/>
      <c r="F61" s="181">
        <f t="shared" ref="F61:L61" si="4">SUM(F56:F60)</f>
        <v>2</v>
      </c>
      <c r="G61" s="181">
        <f t="shared" si="4"/>
        <v>9</v>
      </c>
      <c r="H61" s="181">
        <f t="shared" si="4"/>
        <v>9</v>
      </c>
      <c r="I61" s="181">
        <f t="shared" si="4"/>
        <v>2</v>
      </c>
      <c r="J61" s="181">
        <f t="shared" si="4"/>
        <v>0</v>
      </c>
      <c r="K61" s="181">
        <f t="shared" si="4"/>
        <v>0</v>
      </c>
      <c r="L61" s="182">
        <f t="shared" si="4"/>
        <v>22</v>
      </c>
    </row>
    <row r="62" spans="1:15" s="2" customFormat="1" ht="32.25" customHeight="1" x14ac:dyDescent="0.25">
      <c r="A62" s="4"/>
      <c r="B62" s="55" t="s">
        <v>45</v>
      </c>
      <c r="C62" s="28"/>
      <c r="D62" s="15"/>
      <c r="E62" s="20"/>
      <c r="F62" s="15"/>
      <c r="G62" s="15"/>
      <c r="H62" s="15"/>
      <c r="I62" s="15"/>
      <c r="J62" s="15"/>
      <c r="K62" s="15"/>
      <c r="L62" s="20"/>
      <c r="M62" s="4"/>
      <c r="N62" s="4"/>
      <c r="O62" s="4"/>
    </row>
    <row r="63" spans="1:15" x14ac:dyDescent="0.25">
      <c r="B63" s="403" t="s">
        <v>46</v>
      </c>
      <c r="C63" s="392" t="s">
        <v>50</v>
      </c>
      <c r="D63" s="393" t="s">
        <v>54</v>
      </c>
      <c r="E63" s="86" t="s">
        <v>2</v>
      </c>
      <c r="F63" s="79">
        <v>1</v>
      </c>
      <c r="G63" s="79">
        <v>2</v>
      </c>
      <c r="H63" s="79"/>
      <c r="I63" s="79"/>
      <c r="J63" s="79">
        <v>2</v>
      </c>
      <c r="K63" s="79"/>
      <c r="L63" s="81">
        <v>5</v>
      </c>
    </row>
    <row r="64" spans="1:15" x14ac:dyDescent="0.25">
      <c r="B64" s="404"/>
      <c r="C64" s="384"/>
      <c r="D64" s="386"/>
      <c r="E64" s="82" t="s">
        <v>3</v>
      </c>
      <c r="F64" s="79">
        <v>2</v>
      </c>
      <c r="G64" s="79"/>
      <c r="H64" s="79"/>
      <c r="I64" s="79"/>
      <c r="J64" s="79"/>
      <c r="K64" s="79"/>
      <c r="L64" s="81">
        <v>2</v>
      </c>
    </row>
    <row r="65" spans="2:12" x14ac:dyDescent="0.25">
      <c r="B65" s="404"/>
      <c r="C65" s="383" t="s">
        <v>51</v>
      </c>
      <c r="D65" s="385" t="s">
        <v>54</v>
      </c>
      <c r="E65" s="81" t="s">
        <v>2</v>
      </c>
      <c r="F65" s="79"/>
      <c r="G65" s="79">
        <v>6</v>
      </c>
      <c r="H65" s="79">
        <v>3</v>
      </c>
      <c r="I65" s="79">
        <v>1</v>
      </c>
      <c r="J65" s="79"/>
      <c r="K65" s="79"/>
      <c r="L65" s="81">
        <v>10</v>
      </c>
    </row>
    <row r="66" spans="2:12" x14ac:dyDescent="0.25">
      <c r="B66" s="405"/>
      <c r="C66" s="384"/>
      <c r="D66" s="386"/>
      <c r="E66" s="82" t="s">
        <v>3</v>
      </c>
      <c r="F66" s="79"/>
      <c r="G66" s="79">
        <v>1</v>
      </c>
      <c r="H66" s="79"/>
      <c r="I66" s="79"/>
      <c r="J66" s="79"/>
      <c r="K66" s="79"/>
      <c r="L66" s="81">
        <v>1</v>
      </c>
    </row>
    <row r="67" spans="2:12" ht="24.75" customHeight="1" x14ac:dyDescent="0.25">
      <c r="B67" s="112" t="s">
        <v>47</v>
      </c>
      <c r="C67" s="71" t="s">
        <v>51</v>
      </c>
      <c r="D67" s="72" t="s">
        <v>54</v>
      </c>
      <c r="E67" s="73" t="s">
        <v>2</v>
      </c>
      <c r="F67" s="79"/>
      <c r="G67" s="79"/>
      <c r="H67" s="79">
        <v>1</v>
      </c>
      <c r="I67" s="79"/>
      <c r="J67" s="79"/>
      <c r="K67" s="79"/>
      <c r="L67" s="81">
        <v>1</v>
      </c>
    </row>
    <row r="68" spans="2:12" ht="27.75" customHeight="1" x14ac:dyDescent="0.25">
      <c r="B68" s="112" t="s">
        <v>48</v>
      </c>
      <c r="C68" s="71" t="s">
        <v>51</v>
      </c>
      <c r="D68" s="72" t="s">
        <v>54</v>
      </c>
      <c r="E68" s="73" t="s">
        <v>2</v>
      </c>
      <c r="F68" s="79">
        <v>2</v>
      </c>
      <c r="G68" s="79">
        <v>3</v>
      </c>
      <c r="H68" s="79">
        <v>3</v>
      </c>
      <c r="I68" s="79"/>
      <c r="J68" s="79"/>
      <c r="K68" s="79"/>
      <c r="L68" s="81">
        <v>8</v>
      </c>
    </row>
    <row r="69" spans="2:12" ht="27.75" customHeight="1" x14ac:dyDescent="0.25">
      <c r="B69" s="112" t="s">
        <v>49</v>
      </c>
      <c r="C69" s="71" t="s">
        <v>51</v>
      </c>
      <c r="D69" s="72" t="s">
        <v>54</v>
      </c>
      <c r="E69" s="73" t="s">
        <v>2</v>
      </c>
      <c r="F69" s="79">
        <v>1</v>
      </c>
      <c r="G69" s="79">
        <v>2</v>
      </c>
      <c r="H69" s="79"/>
      <c r="I69" s="79"/>
      <c r="J69" s="79"/>
      <c r="K69" s="79"/>
      <c r="L69" s="81">
        <v>3</v>
      </c>
    </row>
    <row r="70" spans="2:12" x14ac:dyDescent="0.25">
      <c r="B70" s="222" t="s">
        <v>5</v>
      </c>
      <c r="C70" s="223"/>
      <c r="D70" s="224"/>
      <c r="E70" s="225"/>
      <c r="F70" s="180">
        <f t="shared" ref="F70:L70" si="5">SUM(F63:F69)</f>
        <v>6</v>
      </c>
      <c r="G70" s="181">
        <f t="shared" si="5"/>
        <v>14</v>
      </c>
      <c r="H70" s="181">
        <f t="shared" si="5"/>
        <v>7</v>
      </c>
      <c r="I70" s="181">
        <f t="shared" si="5"/>
        <v>1</v>
      </c>
      <c r="J70" s="181">
        <f t="shared" si="5"/>
        <v>2</v>
      </c>
      <c r="K70" s="181">
        <f t="shared" si="5"/>
        <v>0</v>
      </c>
      <c r="L70" s="182">
        <f t="shared" si="5"/>
        <v>30</v>
      </c>
    </row>
    <row r="71" spans="2:12" x14ac:dyDescent="0.25">
      <c r="B71" s="215" t="s">
        <v>0</v>
      </c>
      <c r="C71" s="209"/>
      <c r="D71" s="226"/>
      <c r="E71" s="227"/>
      <c r="F71" s="181">
        <v>28</v>
      </c>
      <c r="G71" s="181">
        <v>92</v>
      </c>
      <c r="H71" s="181">
        <v>91</v>
      </c>
      <c r="I71" s="181">
        <v>24</v>
      </c>
      <c r="J71" s="181">
        <v>14</v>
      </c>
      <c r="K71" s="181">
        <v>10</v>
      </c>
      <c r="L71" s="182">
        <v>259</v>
      </c>
    </row>
    <row r="72" spans="2:12" x14ac:dyDescent="0.25">
      <c r="B72" s="4" t="s">
        <v>55</v>
      </c>
      <c r="C72" s="4"/>
      <c r="D72" s="4"/>
      <c r="E72" s="5"/>
      <c r="F72" s="4"/>
      <c r="G72" s="4"/>
      <c r="H72" s="4"/>
      <c r="I72" s="4"/>
      <c r="J72" s="4"/>
      <c r="K72" s="4"/>
      <c r="L72" s="4"/>
    </row>
    <row r="73" spans="2:12" x14ac:dyDescent="0.25">
      <c r="B73" s="4" t="s">
        <v>56</v>
      </c>
      <c r="C73" s="4"/>
      <c r="D73" s="4"/>
      <c r="E73" s="5"/>
      <c r="F73" s="4"/>
      <c r="G73" s="4"/>
      <c r="H73" s="4"/>
      <c r="I73" s="4"/>
      <c r="J73" s="4"/>
      <c r="K73" s="4"/>
      <c r="L73" s="4"/>
    </row>
    <row r="74" spans="2:12" x14ac:dyDescent="0.25">
      <c r="B74" s="4"/>
      <c r="C74" s="4"/>
      <c r="D74" s="4"/>
      <c r="E74" s="4"/>
      <c r="F74" s="4"/>
      <c r="G74" s="4"/>
      <c r="H74" s="4"/>
      <c r="I74" s="4"/>
      <c r="J74" s="4"/>
      <c r="K74" s="4"/>
      <c r="L74" s="4"/>
    </row>
    <row r="75" spans="2:12" x14ac:dyDescent="0.25">
      <c r="B75" s="4"/>
      <c r="C75" s="4"/>
      <c r="D75" s="4"/>
      <c r="E75" s="4"/>
      <c r="F75" s="4"/>
      <c r="G75" s="4"/>
      <c r="H75" s="4"/>
      <c r="I75" s="4"/>
      <c r="J75" s="4"/>
      <c r="K75" s="4"/>
      <c r="L75" s="4"/>
    </row>
    <row r="76" spans="2:12" x14ac:dyDescent="0.25">
      <c r="B76" s="4"/>
      <c r="C76" s="4"/>
      <c r="D76" s="4"/>
      <c r="E76" s="4"/>
      <c r="F76" s="4"/>
      <c r="G76" s="4"/>
      <c r="H76" s="4"/>
      <c r="I76" s="4"/>
      <c r="J76" s="4"/>
      <c r="K76" s="4"/>
      <c r="L76" s="4"/>
    </row>
    <row r="77" spans="2:12" x14ac:dyDescent="0.25">
      <c r="B77" s="4"/>
      <c r="C77" s="4"/>
      <c r="D77" s="4"/>
      <c r="E77" s="4"/>
      <c r="F77" s="4"/>
      <c r="G77" s="4"/>
      <c r="H77" s="4"/>
      <c r="I77" s="4"/>
      <c r="J77" s="4"/>
      <c r="K77" s="4"/>
      <c r="L77" s="4"/>
    </row>
    <row r="78" spans="2:12" x14ac:dyDescent="0.25">
      <c r="B78" s="4"/>
      <c r="C78" s="4"/>
      <c r="D78" s="4"/>
      <c r="E78" s="4"/>
      <c r="F78" s="4"/>
      <c r="G78" s="4"/>
      <c r="H78" s="4"/>
      <c r="I78" s="4"/>
      <c r="J78" s="4"/>
      <c r="K78" s="4"/>
      <c r="L78" s="4"/>
    </row>
    <row r="79" spans="2:12" x14ac:dyDescent="0.25">
      <c r="B79" s="4"/>
      <c r="C79" s="4"/>
      <c r="D79" s="4"/>
      <c r="E79" s="4"/>
      <c r="F79" s="4"/>
      <c r="G79" s="4"/>
      <c r="H79" s="4"/>
      <c r="I79" s="4"/>
      <c r="J79" s="4"/>
      <c r="K79" s="4"/>
      <c r="L79" s="4"/>
    </row>
    <row r="80" spans="2:12" x14ac:dyDescent="0.25">
      <c r="B80" s="4"/>
      <c r="C80" s="4"/>
      <c r="D80" s="4"/>
      <c r="E80" s="4"/>
      <c r="F80" s="4"/>
      <c r="G80" s="4"/>
      <c r="H80" s="4"/>
      <c r="I80" s="4"/>
      <c r="J80" s="4"/>
      <c r="K80" s="4"/>
      <c r="L80" s="4"/>
    </row>
    <row r="81" spans="2:12" x14ac:dyDescent="0.25">
      <c r="B81" s="4"/>
      <c r="C81" s="4"/>
      <c r="D81" s="4"/>
      <c r="E81" s="4"/>
      <c r="F81" s="4"/>
      <c r="G81" s="4"/>
      <c r="H81" s="4"/>
      <c r="I81" s="4"/>
      <c r="J81" s="4"/>
      <c r="K81" s="4"/>
      <c r="L81" s="4"/>
    </row>
    <row r="82" spans="2:12" x14ac:dyDescent="0.25">
      <c r="B82" s="4"/>
      <c r="C82" s="4"/>
      <c r="D82" s="4"/>
      <c r="E82" s="4"/>
      <c r="F82" s="4"/>
      <c r="G82" s="4"/>
      <c r="H82" s="4"/>
      <c r="I82" s="4"/>
      <c r="J82" s="4"/>
      <c r="K82" s="4"/>
      <c r="L82" s="4"/>
    </row>
    <row r="83" spans="2:12" x14ac:dyDescent="0.25">
      <c r="B83" s="4"/>
      <c r="C83" s="4"/>
      <c r="D83" s="4"/>
      <c r="E83" s="4"/>
      <c r="F83" s="4"/>
      <c r="G83" s="4"/>
      <c r="H83" s="4"/>
      <c r="I83" s="4"/>
      <c r="J83" s="4"/>
      <c r="K83" s="4"/>
      <c r="L83" s="4"/>
    </row>
    <row r="84" spans="2:12" x14ac:dyDescent="0.25">
      <c r="B84" s="4"/>
      <c r="C84" s="4"/>
      <c r="D84" s="4"/>
      <c r="E84" s="4"/>
      <c r="F84" s="4"/>
      <c r="G84" s="4"/>
      <c r="H84" s="4"/>
      <c r="I84" s="4"/>
      <c r="J84" s="4"/>
      <c r="K84" s="4"/>
      <c r="L84" s="4"/>
    </row>
  </sheetData>
  <mergeCells count="36">
    <mergeCell ref="B63:B66"/>
    <mergeCell ref="C63:C64"/>
    <mergeCell ref="C65:C66"/>
    <mergeCell ref="D63:D64"/>
    <mergeCell ref="D65:D66"/>
    <mergeCell ref="B50:B51"/>
    <mergeCell ref="C50:C51"/>
    <mergeCell ref="D50:D51"/>
    <mergeCell ref="B56:B57"/>
    <mergeCell ref="C56:C57"/>
    <mergeCell ref="D56:D57"/>
    <mergeCell ref="B42:B43"/>
    <mergeCell ref="C42:C43"/>
    <mergeCell ref="D42:D43"/>
    <mergeCell ref="B46:B47"/>
    <mergeCell ref="B48:B49"/>
    <mergeCell ref="B29:B30"/>
    <mergeCell ref="C29:C30"/>
    <mergeCell ref="D29:D30"/>
    <mergeCell ref="B33:B35"/>
    <mergeCell ref="C33:C35"/>
    <mergeCell ref="B17:B21"/>
    <mergeCell ref="C17:C19"/>
    <mergeCell ref="D17:D19"/>
    <mergeCell ref="C20:C21"/>
    <mergeCell ref="B24:B26"/>
    <mergeCell ref="C25:C26"/>
    <mergeCell ref="B1:L1"/>
    <mergeCell ref="B2:L2"/>
    <mergeCell ref="B6:B16"/>
    <mergeCell ref="C6:C12"/>
    <mergeCell ref="C13:C16"/>
    <mergeCell ref="D6:D7"/>
    <mergeCell ref="D8:D9"/>
    <mergeCell ref="D10:D12"/>
    <mergeCell ref="D15:D16"/>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6"/>
  <sheetViews>
    <sheetView workbookViewId="0"/>
  </sheetViews>
  <sheetFormatPr baseColWidth="10" defaultRowHeight="15" x14ac:dyDescent="0.25"/>
  <cols>
    <col min="1" max="1" width="20.28515625" style="4" customWidth="1"/>
    <col min="2" max="2" width="28.5703125" customWidth="1"/>
    <col min="3" max="3" width="20.5703125" customWidth="1"/>
    <col min="4" max="4" width="14.28515625" customWidth="1"/>
    <col min="5" max="5" width="13.42578125" customWidth="1"/>
    <col min="14" max="34" width="11.42578125" style="4"/>
  </cols>
  <sheetData>
    <row r="1" spans="2:13" ht="47.25" customHeight="1" x14ac:dyDescent="0.25">
      <c r="B1" s="382" t="s">
        <v>220</v>
      </c>
      <c r="C1" s="382"/>
      <c r="D1" s="382"/>
      <c r="E1" s="382"/>
      <c r="F1" s="382"/>
      <c r="G1" s="382"/>
      <c r="H1" s="382"/>
      <c r="I1" s="382"/>
      <c r="J1" s="382"/>
      <c r="K1" s="382"/>
      <c r="L1" s="382"/>
      <c r="M1" s="6"/>
    </row>
    <row r="2" spans="2:13" ht="23.25" customHeight="1" x14ac:dyDescent="0.25">
      <c r="B2" s="382"/>
      <c r="C2" s="382"/>
      <c r="D2" s="382"/>
      <c r="E2" s="382"/>
      <c r="F2" s="382"/>
      <c r="G2" s="382"/>
      <c r="H2" s="382"/>
      <c r="I2" s="382"/>
      <c r="J2" s="382"/>
      <c r="K2" s="382"/>
      <c r="L2" s="382"/>
      <c r="M2" s="6"/>
    </row>
    <row r="3" spans="2:13" ht="21.75" customHeight="1" x14ac:dyDescent="0.25">
      <c r="B3" s="6"/>
      <c r="C3" s="6"/>
      <c r="D3" s="6"/>
      <c r="E3" s="6"/>
      <c r="F3" s="6"/>
      <c r="G3" s="6"/>
      <c r="H3" s="6"/>
      <c r="I3" s="6"/>
      <c r="J3" s="6"/>
      <c r="K3" s="6"/>
      <c r="L3" s="6"/>
      <c r="M3" s="6"/>
    </row>
    <row r="4" spans="2:13" ht="45" x14ac:dyDescent="0.25">
      <c r="B4" s="202" t="s">
        <v>60</v>
      </c>
      <c r="C4" s="198" t="s">
        <v>61</v>
      </c>
      <c r="D4" s="198" t="s">
        <v>62</v>
      </c>
      <c r="E4" s="198" t="s">
        <v>9</v>
      </c>
      <c r="F4" s="199" t="s">
        <v>63</v>
      </c>
      <c r="G4" s="198" t="s">
        <v>10</v>
      </c>
      <c r="H4" s="198" t="s">
        <v>11</v>
      </c>
      <c r="I4" s="198" t="s">
        <v>12</v>
      </c>
      <c r="J4" s="198" t="s">
        <v>13</v>
      </c>
      <c r="K4" s="198" t="s">
        <v>14</v>
      </c>
      <c r="L4" s="198" t="s">
        <v>15</v>
      </c>
      <c r="M4" s="198" t="s">
        <v>0</v>
      </c>
    </row>
    <row r="5" spans="2:13" ht="21.75" customHeight="1" x14ac:dyDescent="0.25">
      <c r="B5" s="116" t="s">
        <v>17</v>
      </c>
      <c r="C5" s="35"/>
      <c r="D5" s="36"/>
      <c r="E5" s="37"/>
      <c r="F5" s="36"/>
      <c r="G5" s="36"/>
      <c r="H5" s="36"/>
      <c r="I5" s="36"/>
      <c r="J5" s="36"/>
      <c r="K5" s="36"/>
      <c r="L5" s="36"/>
      <c r="M5" s="37"/>
    </row>
    <row r="6" spans="2:13" x14ac:dyDescent="0.25">
      <c r="B6" s="403" t="s">
        <v>18</v>
      </c>
      <c r="C6" s="392" t="s">
        <v>75</v>
      </c>
      <c r="D6" s="393" t="s">
        <v>52</v>
      </c>
      <c r="E6" s="90" t="s">
        <v>2</v>
      </c>
      <c r="F6" s="22"/>
      <c r="G6" s="22"/>
      <c r="H6" s="22"/>
      <c r="I6" s="22">
        <v>1</v>
      </c>
      <c r="J6" s="22">
        <v>1</v>
      </c>
      <c r="K6" s="22">
        <v>2</v>
      </c>
      <c r="L6" s="22">
        <v>2</v>
      </c>
      <c r="M6" s="25">
        <v>6</v>
      </c>
    </row>
    <row r="7" spans="2:13" x14ac:dyDescent="0.25">
      <c r="B7" s="404"/>
      <c r="C7" s="383"/>
      <c r="D7" s="385"/>
      <c r="E7" s="98" t="s">
        <v>4</v>
      </c>
      <c r="F7" s="22"/>
      <c r="G7" s="22"/>
      <c r="H7" s="22"/>
      <c r="I7" s="22"/>
      <c r="J7" s="22"/>
      <c r="K7" s="22"/>
      <c r="L7" s="22">
        <v>1</v>
      </c>
      <c r="M7" s="25">
        <v>1</v>
      </c>
    </row>
    <row r="8" spans="2:13" x14ac:dyDescent="0.25">
      <c r="B8" s="404"/>
      <c r="C8" s="383"/>
      <c r="D8" s="385" t="s">
        <v>53</v>
      </c>
      <c r="E8" s="98" t="s">
        <v>2</v>
      </c>
      <c r="F8" s="22"/>
      <c r="G8" s="22"/>
      <c r="H8" s="22"/>
      <c r="I8" s="22"/>
      <c r="J8" s="22"/>
      <c r="K8" s="22">
        <v>1</v>
      </c>
      <c r="L8" s="22">
        <v>2</v>
      </c>
      <c r="M8" s="25">
        <v>3</v>
      </c>
    </row>
    <row r="9" spans="2:13" x14ac:dyDescent="0.25">
      <c r="B9" s="404"/>
      <c r="C9" s="383"/>
      <c r="D9" s="385"/>
      <c r="E9" s="98" t="s">
        <v>4</v>
      </c>
      <c r="F9" s="22"/>
      <c r="G9" s="22"/>
      <c r="H9" s="22"/>
      <c r="I9" s="22"/>
      <c r="J9" s="22"/>
      <c r="K9" s="22"/>
      <c r="L9" s="22">
        <v>1</v>
      </c>
      <c r="M9" s="25">
        <v>1</v>
      </c>
    </row>
    <row r="10" spans="2:13" x14ac:dyDescent="0.25">
      <c r="B10" s="404"/>
      <c r="C10" s="383"/>
      <c r="D10" s="385" t="s">
        <v>54</v>
      </c>
      <c r="E10" s="98" t="s">
        <v>2</v>
      </c>
      <c r="F10" s="22"/>
      <c r="G10" s="22"/>
      <c r="H10" s="22">
        <v>3</v>
      </c>
      <c r="I10" s="22">
        <v>5</v>
      </c>
      <c r="J10" s="22"/>
      <c r="K10" s="22">
        <v>3</v>
      </c>
      <c r="L10" s="22">
        <v>1</v>
      </c>
      <c r="M10" s="25">
        <v>12</v>
      </c>
    </row>
    <row r="11" spans="2:13" x14ac:dyDescent="0.25">
      <c r="B11" s="404"/>
      <c r="C11" s="383"/>
      <c r="D11" s="385"/>
      <c r="E11" s="98" t="s">
        <v>4</v>
      </c>
      <c r="F11" s="22"/>
      <c r="G11" s="22"/>
      <c r="H11" s="22"/>
      <c r="I11" s="22"/>
      <c r="J11" s="22"/>
      <c r="K11" s="22"/>
      <c r="L11" s="22">
        <v>3</v>
      </c>
      <c r="M11" s="25">
        <v>3</v>
      </c>
    </row>
    <row r="12" spans="2:13" x14ac:dyDescent="0.25">
      <c r="B12" s="404"/>
      <c r="C12" s="384"/>
      <c r="D12" s="386"/>
      <c r="E12" s="91" t="s">
        <v>3</v>
      </c>
      <c r="F12" s="22"/>
      <c r="G12" s="22">
        <v>1</v>
      </c>
      <c r="H12" s="22">
        <v>3</v>
      </c>
      <c r="I12" s="22">
        <v>2</v>
      </c>
      <c r="J12" s="22">
        <v>1</v>
      </c>
      <c r="K12" s="22"/>
      <c r="L12" s="22"/>
      <c r="M12" s="25">
        <v>7</v>
      </c>
    </row>
    <row r="13" spans="2:13" ht="18" customHeight="1" x14ac:dyDescent="0.25">
      <c r="B13" s="404"/>
      <c r="C13" s="383" t="s">
        <v>51</v>
      </c>
      <c r="D13" s="79" t="s">
        <v>52</v>
      </c>
      <c r="E13" s="98" t="s">
        <v>2</v>
      </c>
      <c r="F13" s="22"/>
      <c r="G13" s="22"/>
      <c r="H13" s="22">
        <v>1</v>
      </c>
      <c r="I13" s="22">
        <v>2</v>
      </c>
      <c r="J13" s="22">
        <v>2</v>
      </c>
      <c r="K13" s="22"/>
      <c r="L13" s="22"/>
      <c r="M13" s="25">
        <v>5</v>
      </c>
    </row>
    <row r="14" spans="2:13" ht="19.5" customHeight="1" x14ac:dyDescent="0.25">
      <c r="B14" s="404"/>
      <c r="C14" s="383"/>
      <c r="D14" s="79" t="s">
        <v>53</v>
      </c>
      <c r="E14" s="98" t="s">
        <v>2</v>
      </c>
      <c r="F14" s="22"/>
      <c r="G14" s="22"/>
      <c r="H14" s="22"/>
      <c r="I14" s="22"/>
      <c r="J14" s="22"/>
      <c r="K14" s="22">
        <v>1</v>
      </c>
      <c r="L14" s="22"/>
      <c r="M14" s="25">
        <v>1</v>
      </c>
    </row>
    <row r="15" spans="2:13" x14ac:dyDescent="0.25">
      <c r="B15" s="404"/>
      <c r="C15" s="383"/>
      <c r="D15" s="385" t="s">
        <v>54</v>
      </c>
      <c r="E15" s="98" t="s">
        <v>2</v>
      </c>
      <c r="F15" s="22"/>
      <c r="G15" s="22">
        <v>2</v>
      </c>
      <c r="H15" s="22">
        <v>21</v>
      </c>
      <c r="I15" s="22">
        <v>17</v>
      </c>
      <c r="J15" s="22">
        <v>9</v>
      </c>
      <c r="K15" s="22">
        <v>2</v>
      </c>
      <c r="L15" s="22"/>
      <c r="M15" s="25">
        <v>51</v>
      </c>
    </row>
    <row r="16" spans="2:13" x14ac:dyDescent="0.25">
      <c r="B16" s="405"/>
      <c r="C16" s="384"/>
      <c r="D16" s="386"/>
      <c r="E16" s="91" t="s">
        <v>3</v>
      </c>
      <c r="F16" s="22"/>
      <c r="G16" s="22"/>
      <c r="H16" s="22">
        <v>2</v>
      </c>
      <c r="I16" s="22"/>
      <c r="J16" s="22"/>
      <c r="K16" s="22"/>
      <c r="L16" s="22"/>
      <c r="M16" s="25">
        <v>2</v>
      </c>
    </row>
    <row r="17" spans="1:34" x14ac:dyDescent="0.25">
      <c r="B17" s="403" t="s">
        <v>19</v>
      </c>
      <c r="C17" s="392" t="s">
        <v>75</v>
      </c>
      <c r="D17" s="393" t="s">
        <v>54</v>
      </c>
      <c r="E17" s="90" t="s">
        <v>2</v>
      </c>
      <c r="F17" s="22"/>
      <c r="G17" s="22"/>
      <c r="H17" s="22"/>
      <c r="I17" s="22"/>
      <c r="J17" s="22"/>
      <c r="K17" s="22">
        <v>2</v>
      </c>
      <c r="L17" s="22"/>
      <c r="M17" s="25">
        <v>2</v>
      </c>
    </row>
    <row r="18" spans="1:34" x14ac:dyDescent="0.25">
      <c r="B18" s="404"/>
      <c r="C18" s="383"/>
      <c r="D18" s="385"/>
      <c r="E18" s="98" t="s">
        <v>4</v>
      </c>
      <c r="F18" s="22"/>
      <c r="G18" s="22"/>
      <c r="H18" s="22">
        <v>1</v>
      </c>
      <c r="I18" s="22"/>
      <c r="J18" s="22"/>
      <c r="K18" s="22"/>
      <c r="L18" s="22"/>
      <c r="M18" s="25">
        <v>1</v>
      </c>
    </row>
    <row r="19" spans="1:34" x14ac:dyDescent="0.25">
      <c r="B19" s="404"/>
      <c r="C19" s="383"/>
      <c r="D19" s="385"/>
      <c r="E19" s="98" t="s">
        <v>3</v>
      </c>
      <c r="F19" s="22"/>
      <c r="G19" s="22">
        <v>1</v>
      </c>
      <c r="H19" s="22"/>
      <c r="I19" s="22"/>
      <c r="J19" s="22"/>
      <c r="K19" s="22"/>
      <c r="L19" s="22"/>
      <c r="M19" s="25">
        <v>1</v>
      </c>
    </row>
    <row r="20" spans="1:34" ht="21" customHeight="1" x14ac:dyDescent="0.25">
      <c r="B20" s="404"/>
      <c r="C20" s="392" t="s">
        <v>51</v>
      </c>
      <c r="D20" s="85" t="s">
        <v>52</v>
      </c>
      <c r="E20" s="90" t="s">
        <v>2</v>
      </c>
      <c r="F20" s="22"/>
      <c r="G20" s="22"/>
      <c r="H20" s="22"/>
      <c r="I20" s="22">
        <v>1</v>
      </c>
      <c r="J20" s="22"/>
      <c r="K20" s="22"/>
      <c r="L20" s="22"/>
      <c r="M20" s="25">
        <v>1</v>
      </c>
    </row>
    <row r="21" spans="1:34" x14ac:dyDescent="0.25">
      <c r="B21" s="405"/>
      <c r="C21" s="384"/>
      <c r="D21" s="80" t="s">
        <v>54</v>
      </c>
      <c r="E21" s="91" t="s">
        <v>2</v>
      </c>
      <c r="F21" s="22"/>
      <c r="G21" s="22"/>
      <c r="H21" s="22">
        <v>3</v>
      </c>
      <c r="I21" s="22">
        <v>2</v>
      </c>
      <c r="J21" s="22"/>
      <c r="K21" s="22"/>
      <c r="L21" s="22"/>
      <c r="M21" s="25">
        <v>5</v>
      </c>
    </row>
    <row r="22" spans="1:34" ht="27" customHeight="1" x14ac:dyDescent="0.25">
      <c r="B22" s="112" t="s">
        <v>20</v>
      </c>
      <c r="C22" s="71" t="s">
        <v>51</v>
      </c>
      <c r="D22" s="72" t="s">
        <v>54</v>
      </c>
      <c r="E22" s="128" t="s">
        <v>2</v>
      </c>
      <c r="F22" s="22"/>
      <c r="G22" s="22"/>
      <c r="H22" s="22">
        <v>2</v>
      </c>
      <c r="I22" s="22">
        <v>3</v>
      </c>
      <c r="J22" s="22">
        <v>2</v>
      </c>
      <c r="K22" s="22"/>
      <c r="L22" s="22"/>
      <c r="M22" s="25">
        <v>7</v>
      </c>
    </row>
    <row r="23" spans="1:34" ht="23.25" customHeight="1" x14ac:dyDescent="0.25">
      <c r="B23" s="112" t="s">
        <v>21</v>
      </c>
      <c r="C23" s="71" t="s">
        <v>51</v>
      </c>
      <c r="D23" s="72" t="s">
        <v>54</v>
      </c>
      <c r="E23" s="128" t="s">
        <v>2</v>
      </c>
      <c r="F23" s="22"/>
      <c r="G23" s="22"/>
      <c r="H23" s="22">
        <v>3</v>
      </c>
      <c r="I23" s="22">
        <v>1</v>
      </c>
      <c r="J23" s="22"/>
      <c r="K23" s="22"/>
      <c r="L23" s="22"/>
      <c r="M23" s="25">
        <v>4</v>
      </c>
    </row>
    <row r="24" spans="1:34" ht="22.5" customHeight="1" x14ac:dyDescent="0.25">
      <c r="B24" s="403" t="s">
        <v>22</v>
      </c>
      <c r="C24" s="71" t="s">
        <v>75</v>
      </c>
      <c r="D24" s="72" t="s">
        <v>54</v>
      </c>
      <c r="E24" s="128" t="s">
        <v>2</v>
      </c>
      <c r="F24" s="22"/>
      <c r="G24" s="22"/>
      <c r="H24" s="22"/>
      <c r="I24" s="22"/>
      <c r="J24" s="22">
        <v>2</v>
      </c>
      <c r="K24" s="22">
        <v>1</v>
      </c>
      <c r="L24" s="22"/>
      <c r="M24" s="25">
        <v>3</v>
      </c>
    </row>
    <row r="25" spans="1:34" x14ac:dyDescent="0.25">
      <c r="B25" s="404"/>
      <c r="C25" s="392" t="s">
        <v>51</v>
      </c>
      <c r="D25" s="79" t="s">
        <v>52</v>
      </c>
      <c r="E25" s="98" t="s">
        <v>2</v>
      </c>
      <c r="F25" s="22"/>
      <c r="G25" s="22"/>
      <c r="H25" s="22"/>
      <c r="I25" s="22"/>
      <c r="J25" s="22">
        <v>1</v>
      </c>
      <c r="K25" s="22"/>
      <c r="L25" s="22"/>
      <c r="M25" s="25">
        <v>1</v>
      </c>
    </row>
    <row r="26" spans="1:34" x14ac:dyDescent="0.25">
      <c r="B26" s="405"/>
      <c r="C26" s="384"/>
      <c r="D26" s="80" t="s">
        <v>54</v>
      </c>
      <c r="E26" s="91" t="s">
        <v>2</v>
      </c>
      <c r="F26" s="22"/>
      <c r="G26" s="22"/>
      <c r="H26" s="22">
        <v>5</v>
      </c>
      <c r="I26" s="22">
        <v>3</v>
      </c>
      <c r="J26" s="22"/>
      <c r="K26" s="22"/>
      <c r="L26" s="22"/>
      <c r="M26" s="25">
        <v>8</v>
      </c>
    </row>
    <row r="27" spans="1:34" x14ac:dyDescent="0.25">
      <c r="B27" s="211" t="s">
        <v>5</v>
      </c>
      <c r="C27" s="204"/>
      <c r="D27" s="205"/>
      <c r="E27" s="206"/>
      <c r="F27" s="202">
        <f t="shared" ref="F27:M27" si="0">SUM(F6:F26)</f>
        <v>0</v>
      </c>
      <c r="G27" s="210">
        <f t="shared" si="0"/>
        <v>4</v>
      </c>
      <c r="H27" s="210">
        <f t="shared" si="0"/>
        <v>44</v>
      </c>
      <c r="I27" s="210">
        <f t="shared" si="0"/>
        <v>37</v>
      </c>
      <c r="J27" s="210">
        <f t="shared" si="0"/>
        <v>18</v>
      </c>
      <c r="K27" s="210">
        <f t="shared" si="0"/>
        <v>12</v>
      </c>
      <c r="L27" s="210">
        <f t="shared" si="0"/>
        <v>10</v>
      </c>
      <c r="M27" s="199">
        <f t="shared" si="0"/>
        <v>125</v>
      </c>
    </row>
    <row r="28" spans="1:34" s="2" customFormat="1" ht="18.75" customHeight="1" x14ac:dyDescent="0.25">
      <c r="A28" s="4"/>
      <c r="B28" s="140" t="s">
        <v>23</v>
      </c>
      <c r="C28" s="45"/>
      <c r="D28" s="46"/>
      <c r="E28" s="47"/>
      <c r="F28" s="46"/>
      <c r="G28" s="46"/>
      <c r="H28" s="46"/>
      <c r="I28" s="46"/>
      <c r="J28" s="46"/>
      <c r="K28" s="46"/>
      <c r="L28" s="46"/>
      <c r="M28" s="47"/>
      <c r="N28" s="4"/>
      <c r="O28" s="4"/>
      <c r="P28" s="4"/>
      <c r="Q28" s="4"/>
      <c r="R28" s="4"/>
      <c r="S28" s="4"/>
      <c r="T28" s="4"/>
      <c r="U28" s="4"/>
      <c r="V28" s="4"/>
      <c r="W28" s="4"/>
      <c r="X28" s="4"/>
      <c r="Y28" s="4"/>
      <c r="Z28" s="4"/>
      <c r="AA28" s="4"/>
      <c r="AB28" s="4"/>
      <c r="AC28" s="4"/>
      <c r="AD28" s="4"/>
      <c r="AE28" s="4"/>
      <c r="AF28" s="4"/>
      <c r="AG28" s="4"/>
      <c r="AH28" s="4"/>
    </row>
    <row r="29" spans="1:34" x14ac:dyDescent="0.25">
      <c r="B29" s="403" t="s">
        <v>24</v>
      </c>
      <c r="C29" s="392" t="s">
        <v>51</v>
      </c>
      <c r="D29" s="393" t="s">
        <v>54</v>
      </c>
      <c r="E29" s="86" t="s">
        <v>2</v>
      </c>
      <c r="F29" s="22"/>
      <c r="G29" s="22">
        <v>2</v>
      </c>
      <c r="H29" s="22">
        <v>1</v>
      </c>
      <c r="I29" s="22">
        <v>3</v>
      </c>
      <c r="J29" s="22">
        <v>2</v>
      </c>
      <c r="K29" s="22"/>
      <c r="L29" s="22"/>
      <c r="M29" s="25">
        <v>8</v>
      </c>
    </row>
    <row r="30" spans="1:34" x14ac:dyDescent="0.25">
      <c r="B30" s="405"/>
      <c r="C30" s="384"/>
      <c r="D30" s="386"/>
      <c r="E30" s="82" t="s">
        <v>3</v>
      </c>
      <c r="F30" s="22"/>
      <c r="G30" s="22"/>
      <c r="H30" s="22"/>
      <c r="I30" s="22">
        <v>1</v>
      </c>
      <c r="J30" s="22"/>
      <c r="K30" s="22"/>
      <c r="L30" s="22"/>
      <c r="M30" s="25">
        <v>1</v>
      </c>
    </row>
    <row r="31" spans="1:34" ht="21.75" customHeight="1" x14ac:dyDescent="0.25">
      <c r="B31" s="112" t="s">
        <v>25</v>
      </c>
      <c r="C31" s="71" t="s">
        <v>51</v>
      </c>
      <c r="D31" s="72" t="s">
        <v>54</v>
      </c>
      <c r="E31" s="73" t="s">
        <v>2</v>
      </c>
      <c r="F31" s="22"/>
      <c r="G31" s="22"/>
      <c r="H31" s="22">
        <v>3</v>
      </c>
      <c r="I31" s="22">
        <v>1</v>
      </c>
      <c r="J31" s="22"/>
      <c r="K31" s="22"/>
      <c r="L31" s="22"/>
      <c r="M31" s="25">
        <v>4</v>
      </c>
    </row>
    <row r="32" spans="1:34" ht="22.5" customHeight="1" x14ac:dyDescent="0.25">
      <c r="B32" s="112" t="s">
        <v>26</v>
      </c>
      <c r="C32" s="71" t="s">
        <v>51</v>
      </c>
      <c r="D32" s="72" t="s">
        <v>54</v>
      </c>
      <c r="E32" s="73" t="s">
        <v>2</v>
      </c>
      <c r="F32" s="22"/>
      <c r="G32" s="22"/>
      <c r="H32" s="22">
        <v>4</v>
      </c>
      <c r="I32" s="22">
        <v>2</v>
      </c>
      <c r="J32" s="22"/>
      <c r="K32" s="22"/>
      <c r="L32" s="22"/>
      <c r="M32" s="25">
        <v>6</v>
      </c>
    </row>
    <row r="33" spans="1:34" ht="20.25" customHeight="1" x14ac:dyDescent="0.25">
      <c r="B33" s="403" t="s">
        <v>27</v>
      </c>
      <c r="C33" s="392" t="s">
        <v>51</v>
      </c>
      <c r="D33" s="85" t="s">
        <v>52</v>
      </c>
      <c r="E33" s="86" t="s">
        <v>2</v>
      </c>
      <c r="F33" s="22"/>
      <c r="G33" s="22"/>
      <c r="H33" s="22"/>
      <c r="I33" s="22">
        <v>1</v>
      </c>
      <c r="J33" s="22"/>
      <c r="K33" s="22"/>
      <c r="L33" s="22"/>
      <c r="M33" s="25">
        <v>1</v>
      </c>
    </row>
    <row r="34" spans="1:34" ht="17.25" customHeight="1" x14ac:dyDescent="0.25">
      <c r="B34" s="404"/>
      <c r="C34" s="383"/>
      <c r="D34" s="79" t="s">
        <v>53</v>
      </c>
      <c r="E34" s="81" t="s">
        <v>2</v>
      </c>
      <c r="F34" s="22"/>
      <c r="G34" s="22"/>
      <c r="H34" s="22"/>
      <c r="I34" s="22"/>
      <c r="J34" s="22"/>
      <c r="K34" s="22">
        <v>1</v>
      </c>
      <c r="L34" s="22"/>
      <c r="M34" s="25">
        <v>1</v>
      </c>
    </row>
    <row r="35" spans="1:34" x14ac:dyDescent="0.25">
      <c r="B35" s="405"/>
      <c r="C35" s="384"/>
      <c r="D35" s="80" t="s">
        <v>54</v>
      </c>
      <c r="E35" s="82" t="s">
        <v>2</v>
      </c>
      <c r="F35" s="22"/>
      <c r="G35" s="22"/>
      <c r="H35" s="22">
        <v>3</v>
      </c>
      <c r="I35" s="22">
        <v>2</v>
      </c>
      <c r="J35" s="22"/>
      <c r="K35" s="22"/>
      <c r="L35" s="22"/>
      <c r="M35" s="25">
        <v>5</v>
      </c>
    </row>
    <row r="36" spans="1:34" x14ac:dyDescent="0.25">
      <c r="B36" s="211" t="s">
        <v>6</v>
      </c>
      <c r="C36" s="197"/>
      <c r="D36" s="188"/>
      <c r="E36" s="189"/>
      <c r="F36" s="190">
        <f t="shared" ref="F36:M36" si="1">SUM(F28:F35)</f>
        <v>0</v>
      </c>
      <c r="G36" s="191">
        <f t="shared" si="1"/>
        <v>2</v>
      </c>
      <c r="H36" s="191">
        <f t="shared" si="1"/>
        <v>11</v>
      </c>
      <c r="I36" s="191">
        <f t="shared" si="1"/>
        <v>10</v>
      </c>
      <c r="J36" s="191">
        <f t="shared" si="1"/>
        <v>2</v>
      </c>
      <c r="K36" s="191">
        <f t="shared" si="1"/>
        <v>1</v>
      </c>
      <c r="L36" s="191">
        <f t="shared" si="1"/>
        <v>0</v>
      </c>
      <c r="M36" s="192">
        <f t="shared" si="1"/>
        <v>26</v>
      </c>
    </row>
    <row r="37" spans="1:34" s="2" customFormat="1" ht="23.25" customHeight="1" x14ac:dyDescent="0.25">
      <c r="A37" s="4"/>
      <c r="B37" s="140" t="s">
        <v>28</v>
      </c>
      <c r="C37" s="23"/>
      <c r="D37" s="24"/>
      <c r="E37" s="26"/>
      <c r="F37" s="24"/>
      <c r="G37" s="24"/>
      <c r="H37" s="24"/>
      <c r="I37" s="24"/>
      <c r="J37" s="24"/>
      <c r="K37" s="24"/>
      <c r="L37" s="24"/>
      <c r="M37" s="26"/>
      <c r="N37" s="4"/>
      <c r="O37" s="4"/>
      <c r="P37" s="4"/>
      <c r="Q37" s="4"/>
      <c r="R37" s="4"/>
      <c r="S37" s="4"/>
      <c r="T37" s="4"/>
      <c r="U37" s="4"/>
      <c r="V37" s="4"/>
      <c r="W37" s="4"/>
      <c r="X37" s="4"/>
      <c r="Y37" s="4"/>
      <c r="Z37" s="4"/>
      <c r="AA37" s="4"/>
      <c r="AB37" s="4"/>
      <c r="AC37" s="4"/>
      <c r="AD37" s="4"/>
      <c r="AE37" s="4"/>
      <c r="AF37" s="4"/>
      <c r="AG37" s="4"/>
      <c r="AH37" s="4"/>
    </row>
    <row r="38" spans="1:34" ht="23.25" customHeight="1" x14ac:dyDescent="0.25">
      <c r="B38" s="112" t="s">
        <v>29</v>
      </c>
      <c r="C38" s="126" t="s">
        <v>51</v>
      </c>
      <c r="D38" s="127" t="s">
        <v>54</v>
      </c>
      <c r="E38" s="128" t="s">
        <v>2</v>
      </c>
      <c r="F38" s="22"/>
      <c r="G38" s="22"/>
      <c r="H38" s="22">
        <v>3</v>
      </c>
      <c r="I38" s="22"/>
      <c r="J38" s="22"/>
      <c r="K38" s="22"/>
      <c r="L38" s="22"/>
      <c r="M38" s="25">
        <v>3</v>
      </c>
    </row>
    <row r="39" spans="1:34" ht="21.75" customHeight="1" x14ac:dyDescent="0.25">
      <c r="B39" s="112" t="s">
        <v>30</v>
      </c>
      <c r="C39" s="126" t="s">
        <v>51</v>
      </c>
      <c r="D39" s="127" t="s">
        <v>54</v>
      </c>
      <c r="E39" s="128" t="s">
        <v>2</v>
      </c>
      <c r="F39" s="22"/>
      <c r="G39" s="22">
        <v>1</v>
      </c>
      <c r="H39" s="22">
        <v>2</v>
      </c>
      <c r="I39" s="22">
        <v>1</v>
      </c>
      <c r="J39" s="22"/>
      <c r="K39" s="22"/>
      <c r="L39" s="22"/>
      <c r="M39" s="25">
        <v>4</v>
      </c>
    </row>
    <row r="40" spans="1:34" ht="18.75" customHeight="1" x14ac:dyDescent="0.25">
      <c r="B40" s="112" t="s">
        <v>31</v>
      </c>
      <c r="C40" s="126" t="s">
        <v>51</v>
      </c>
      <c r="D40" s="127" t="s">
        <v>54</v>
      </c>
      <c r="E40" s="128" t="s">
        <v>2</v>
      </c>
      <c r="F40" s="22"/>
      <c r="G40" s="22"/>
      <c r="H40" s="22">
        <v>5</v>
      </c>
      <c r="I40" s="22"/>
      <c r="J40" s="22"/>
      <c r="K40" s="22"/>
      <c r="L40" s="22"/>
      <c r="M40" s="25">
        <v>5</v>
      </c>
    </row>
    <row r="41" spans="1:34" ht="21" customHeight="1" x14ac:dyDescent="0.25">
      <c r="B41" s="112" t="s">
        <v>32</v>
      </c>
      <c r="C41" s="126" t="s">
        <v>51</v>
      </c>
      <c r="D41" s="127" t="s">
        <v>54</v>
      </c>
      <c r="E41" s="128" t="s">
        <v>2</v>
      </c>
      <c r="F41" s="22"/>
      <c r="G41" s="22">
        <v>2</v>
      </c>
      <c r="H41" s="22">
        <v>3</v>
      </c>
      <c r="I41" s="22">
        <v>2</v>
      </c>
      <c r="J41" s="22">
        <v>2</v>
      </c>
      <c r="K41" s="22"/>
      <c r="L41" s="22"/>
      <c r="M41" s="25">
        <v>9</v>
      </c>
    </row>
    <row r="42" spans="1:34" x14ac:dyDescent="0.25">
      <c r="B42" s="403" t="s">
        <v>33</v>
      </c>
      <c r="C42" s="392" t="s">
        <v>51</v>
      </c>
      <c r="D42" s="393" t="s">
        <v>54</v>
      </c>
      <c r="E42" s="90" t="s">
        <v>2</v>
      </c>
      <c r="F42" s="22"/>
      <c r="G42" s="22"/>
      <c r="H42" s="22">
        <v>3</v>
      </c>
      <c r="I42" s="22">
        <v>3</v>
      </c>
      <c r="J42" s="22"/>
      <c r="K42" s="22"/>
      <c r="L42" s="22"/>
      <c r="M42" s="25">
        <v>6</v>
      </c>
    </row>
    <row r="43" spans="1:34" x14ac:dyDescent="0.25">
      <c r="B43" s="405"/>
      <c r="C43" s="384"/>
      <c r="D43" s="386"/>
      <c r="E43" s="91" t="s">
        <v>3</v>
      </c>
      <c r="F43" s="22">
        <v>1</v>
      </c>
      <c r="G43" s="22"/>
      <c r="H43" s="22"/>
      <c r="I43" s="22"/>
      <c r="J43" s="22"/>
      <c r="K43" s="22"/>
      <c r="L43" s="22"/>
      <c r="M43" s="25">
        <v>1</v>
      </c>
    </row>
    <row r="44" spans="1:34" x14ac:dyDescent="0.25">
      <c r="B44" s="211" t="s">
        <v>5</v>
      </c>
      <c r="C44" s="197"/>
      <c r="D44" s="188"/>
      <c r="E44" s="189"/>
      <c r="F44" s="190">
        <f t="shared" ref="F44:M44" si="2">SUM(F38:F43)</f>
        <v>1</v>
      </c>
      <c r="G44" s="191">
        <f t="shared" si="2"/>
        <v>3</v>
      </c>
      <c r="H44" s="191">
        <f t="shared" si="2"/>
        <v>16</v>
      </c>
      <c r="I44" s="191">
        <f t="shared" si="2"/>
        <v>6</v>
      </c>
      <c r="J44" s="191">
        <f t="shared" si="2"/>
        <v>2</v>
      </c>
      <c r="K44" s="191">
        <f t="shared" si="2"/>
        <v>0</v>
      </c>
      <c r="L44" s="191">
        <f t="shared" si="2"/>
        <v>0</v>
      </c>
      <c r="M44" s="192">
        <f t="shared" si="2"/>
        <v>28</v>
      </c>
    </row>
    <row r="45" spans="1:34" s="2" customFormat="1" ht="21.75" customHeight="1" x14ac:dyDescent="0.25">
      <c r="A45" s="4"/>
      <c r="B45" s="140" t="s">
        <v>34</v>
      </c>
      <c r="C45" s="23"/>
      <c r="D45" s="24"/>
      <c r="E45" s="26"/>
      <c r="F45" s="24"/>
      <c r="G45" s="24"/>
      <c r="H45" s="24"/>
      <c r="I45" s="24"/>
      <c r="J45" s="24"/>
      <c r="K45" s="24"/>
      <c r="L45" s="24"/>
      <c r="M45" s="26"/>
      <c r="N45" s="4"/>
      <c r="O45" s="4"/>
      <c r="P45" s="4"/>
      <c r="Q45" s="4"/>
      <c r="R45" s="4"/>
      <c r="S45" s="4"/>
      <c r="T45" s="4"/>
      <c r="U45" s="4"/>
      <c r="V45" s="4"/>
      <c r="W45" s="4"/>
      <c r="X45" s="4"/>
      <c r="Y45" s="4"/>
      <c r="Z45" s="4"/>
      <c r="AA45" s="4"/>
      <c r="AB45" s="4"/>
      <c r="AC45" s="4"/>
      <c r="AD45" s="4"/>
      <c r="AE45" s="4"/>
      <c r="AF45" s="4"/>
      <c r="AG45" s="4"/>
      <c r="AH45" s="4"/>
    </row>
    <row r="46" spans="1:34" ht="19.5" customHeight="1" x14ac:dyDescent="0.25">
      <c r="B46" s="403" t="s">
        <v>35</v>
      </c>
      <c r="C46" s="84" t="s">
        <v>75</v>
      </c>
      <c r="D46" s="85" t="s">
        <v>54</v>
      </c>
      <c r="E46" s="86" t="s">
        <v>2</v>
      </c>
      <c r="F46" s="22"/>
      <c r="G46" s="22"/>
      <c r="H46" s="22"/>
      <c r="I46" s="22"/>
      <c r="J46" s="22"/>
      <c r="K46" s="22">
        <v>1</v>
      </c>
      <c r="L46" s="22"/>
      <c r="M46" s="25">
        <v>1</v>
      </c>
    </row>
    <row r="47" spans="1:34" ht="21.75" customHeight="1" x14ac:dyDescent="0.25">
      <c r="B47" s="405"/>
      <c r="C47" s="71" t="s">
        <v>51</v>
      </c>
      <c r="D47" s="72" t="s">
        <v>54</v>
      </c>
      <c r="E47" s="73" t="s">
        <v>2</v>
      </c>
      <c r="F47" s="22"/>
      <c r="G47" s="22"/>
      <c r="H47" s="22">
        <v>3</v>
      </c>
      <c r="I47" s="22">
        <v>4</v>
      </c>
      <c r="J47" s="22"/>
      <c r="K47" s="22"/>
      <c r="L47" s="22"/>
      <c r="M47" s="25">
        <v>7</v>
      </c>
    </row>
    <row r="48" spans="1:34" ht="22.5" customHeight="1" x14ac:dyDescent="0.25">
      <c r="B48" s="403" t="s">
        <v>36</v>
      </c>
      <c r="C48" s="84" t="s">
        <v>75</v>
      </c>
      <c r="D48" s="85" t="s">
        <v>54</v>
      </c>
      <c r="E48" s="86" t="s">
        <v>3</v>
      </c>
      <c r="F48" s="22"/>
      <c r="G48" s="22">
        <v>1</v>
      </c>
      <c r="H48" s="22"/>
      <c r="I48" s="22"/>
      <c r="J48" s="22"/>
      <c r="K48" s="22"/>
      <c r="L48" s="22"/>
      <c r="M48" s="25">
        <v>1</v>
      </c>
    </row>
    <row r="49" spans="1:34" ht="22.5" customHeight="1" x14ac:dyDescent="0.25">
      <c r="B49" s="405"/>
      <c r="C49" s="71" t="s">
        <v>51</v>
      </c>
      <c r="D49" s="72" t="s">
        <v>54</v>
      </c>
      <c r="E49" s="73" t="s">
        <v>2</v>
      </c>
      <c r="F49" s="22"/>
      <c r="G49" s="22">
        <v>1</v>
      </c>
      <c r="H49" s="22">
        <v>2</v>
      </c>
      <c r="I49" s="22">
        <v>1</v>
      </c>
      <c r="J49" s="22"/>
      <c r="K49" s="22"/>
      <c r="L49" s="22"/>
      <c r="M49" s="25">
        <v>4</v>
      </c>
    </row>
    <row r="50" spans="1:34" x14ac:dyDescent="0.25">
      <c r="B50" s="403" t="s">
        <v>37</v>
      </c>
      <c r="C50" s="392" t="s">
        <v>51</v>
      </c>
      <c r="D50" s="393" t="s">
        <v>54</v>
      </c>
      <c r="E50" s="86" t="s">
        <v>2</v>
      </c>
      <c r="F50" s="22"/>
      <c r="G50" s="22"/>
      <c r="H50" s="22">
        <v>1</v>
      </c>
      <c r="I50" s="22"/>
      <c r="J50" s="22">
        <v>1</v>
      </c>
      <c r="K50" s="22"/>
      <c r="L50" s="22"/>
      <c r="M50" s="25">
        <v>2</v>
      </c>
    </row>
    <row r="51" spans="1:34" x14ac:dyDescent="0.25">
      <c r="B51" s="405"/>
      <c r="C51" s="384"/>
      <c r="D51" s="386"/>
      <c r="E51" s="82" t="s">
        <v>3</v>
      </c>
      <c r="F51" s="22"/>
      <c r="G51" s="22"/>
      <c r="H51" s="22">
        <v>1</v>
      </c>
      <c r="I51" s="22"/>
      <c r="J51" s="22"/>
      <c r="K51" s="22"/>
      <c r="L51" s="22"/>
      <c r="M51" s="25">
        <v>1</v>
      </c>
    </row>
    <row r="52" spans="1:34" ht="19.5" customHeight="1" x14ac:dyDescent="0.25">
      <c r="B52" s="112" t="s">
        <v>38</v>
      </c>
      <c r="C52" s="71" t="s">
        <v>51</v>
      </c>
      <c r="D52" s="72" t="s">
        <v>54</v>
      </c>
      <c r="E52" s="73" t="s">
        <v>2</v>
      </c>
      <c r="F52" s="22"/>
      <c r="G52" s="22"/>
      <c r="H52" s="22">
        <v>3</v>
      </c>
      <c r="I52" s="22"/>
      <c r="J52" s="22"/>
      <c r="K52" s="22"/>
      <c r="L52" s="22"/>
      <c r="M52" s="25">
        <v>3</v>
      </c>
    </row>
    <row r="53" spans="1:34" ht="21.75" customHeight="1" x14ac:dyDescent="0.25">
      <c r="B53" s="112" t="s">
        <v>39</v>
      </c>
      <c r="C53" s="71" t="s">
        <v>51</v>
      </c>
      <c r="D53" s="72" t="s">
        <v>54</v>
      </c>
      <c r="E53" s="73" t="s">
        <v>2</v>
      </c>
      <c r="F53" s="22"/>
      <c r="G53" s="22">
        <v>1</v>
      </c>
      <c r="H53" s="22">
        <v>2</v>
      </c>
      <c r="I53" s="22">
        <v>1</v>
      </c>
      <c r="J53" s="22"/>
      <c r="K53" s="22"/>
      <c r="L53" s="22"/>
      <c r="M53" s="25">
        <v>4</v>
      </c>
    </row>
    <row r="54" spans="1:34" x14ac:dyDescent="0.25">
      <c r="B54" s="211" t="s">
        <v>5</v>
      </c>
      <c r="C54" s="197"/>
      <c r="D54" s="188"/>
      <c r="E54" s="189"/>
      <c r="F54" s="190">
        <f t="shared" ref="F54:M54" si="3">SUM(F46:F53)</f>
        <v>0</v>
      </c>
      <c r="G54" s="191">
        <f t="shared" si="3"/>
        <v>3</v>
      </c>
      <c r="H54" s="191">
        <f t="shared" si="3"/>
        <v>12</v>
      </c>
      <c r="I54" s="191">
        <f t="shared" si="3"/>
        <v>6</v>
      </c>
      <c r="J54" s="191">
        <f t="shared" si="3"/>
        <v>1</v>
      </c>
      <c r="K54" s="191">
        <f t="shared" si="3"/>
        <v>1</v>
      </c>
      <c r="L54" s="191">
        <f t="shared" si="3"/>
        <v>0</v>
      </c>
      <c r="M54" s="192">
        <f t="shared" si="3"/>
        <v>23</v>
      </c>
    </row>
    <row r="55" spans="1:34" s="2" customFormat="1" ht="23.25" customHeight="1" x14ac:dyDescent="0.25">
      <c r="A55" s="4"/>
      <c r="B55" s="140" t="s">
        <v>40</v>
      </c>
      <c r="C55" s="23"/>
      <c r="D55" s="24"/>
      <c r="E55" s="26"/>
      <c r="F55" s="24"/>
      <c r="G55" s="24"/>
      <c r="H55" s="24"/>
      <c r="I55" s="24"/>
      <c r="J55" s="24"/>
      <c r="K55" s="24"/>
      <c r="L55" s="24"/>
      <c r="M55" s="26"/>
      <c r="N55" s="4"/>
      <c r="O55" s="4"/>
      <c r="P55" s="4"/>
      <c r="Q55" s="4"/>
      <c r="R55" s="4"/>
      <c r="S55" s="4"/>
      <c r="T55" s="4"/>
      <c r="U55" s="4"/>
      <c r="V55" s="4"/>
      <c r="W55" s="4"/>
      <c r="X55" s="4"/>
      <c r="Y55" s="4"/>
      <c r="Z55" s="4"/>
      <c r="AA55" s="4"/>
      <c r="AB55" s="4"/>
      <c r="AC55" s="4"/>
      <c r="AD55" s="4"/>
      <c r="AE55" s="4"/>
      <c r="AF55" s="4"/>
      <c r="AG55" s="4"/>
      <c r="AH55" s="4"/>
    </row>
    <row r="56" spans="1:34" x14ac:dyDescent="0.25">
      <c r="B56" s="403" t="s">
        <v>78</v>
      </c>
      <c r="C56" s="392" t="s">
        <v>51</v>
      </c>
      <c r="D56" s="393" t="s">
        <v>54</v>
      </c>
      <c r="E56" s="86" t="s">
        <v>2</v>
      </c>
      <c r="F56" s="22"/>
      <c r="G56" s="22">
        <v>2</v>
      </c>
      <c r="H56" s="22">
        <v>1</v>
      </c>
      <c r="I56" s="22">
        <v>2</v>
      </c>
      <c r="J56" s="22"/>
      <c r="K56" s="22"/>
      <c r="L56" s="22"/>
      <c r="M56" s="25">
        <v>5</v>
      </c>
    </row>
    <row r="57" spans="1:34" x14ac:dyDescent="0.25">
      <c r="B57" s="405"/>
      <c r="C57" s="384"/>
      <c r="D57" s="386"/>
      <c r="E57" s="82" t="s">
        <v>3</v>
      </c>
      <c r="F57" s="22"/>
      <c r="G57" s="22"/>
      <c r="H57" s="22">
        <v>1</v>
      </c>
      <c r="I57" s="22"/>
      <c r="J57" s="22"/>
      <c r="K57" s="22"/>
      <c r="L57" s="22"/>
      <c r="M57" s="25">
        <v>1</v>
      </c>
    </row>
    <row r="58" spans="1:34" ht="19.5" customHeight="1" x14ac:dyDescent="0.25">
      <c r="B58" s="112" t="s">
        <v>42</v>
      </c>
      <c r="C58" s="71" t="s">
        <v>51</v>
      </c>
      <c r="D58" s="72" t="s">
        <v>54</v>
      </c>
      <c r="E58" s="73" t="s">
        <v>2</v>
      </c>
      <c r="F58" s="22"/>
      <c r="G58" s="22"/>
      <c r="H58" s="22">
        <v>2</v>
      </c>
      <c r="I58" s="22">
        <v>1</v>
      </c>
      <c r="J58" s="22">
        <v>1</v>
      </c>
      <c r="K58" s="22"/>
      <c r="L58" s="22"/>
      <c r="M58" s="25">
        <v>4</v>
      </c>
    </row>
    <row r="59" spans="1:34" ht="21" customHeight="1" x14ac:dyDescent="0.25">
      <c r="B59" s="112" t="s">
        <v>43</v>
      </c>
      <c r="C59" s="71" t="s">
        <v>51</v>
      </c>
      <c r="D59" s="72" t="s">
        <v>54</v>
      </c>
      <c r="E59" s="73" t="s">
        <v>2</v>
      </c>
      <c r="F59" s="22"/>
      <c r="G59" s="22"/>
      <c r="H59" s="22">
        <v>2</v>
      </c>
      <c r="I59" s="22"/>
      <c r="J59" s="22"/>
      <c r="K59" s="22"/>
      <c r="L59" s="22"/>
      <c r="M59" s="25">
        <v>2</v>
      </c>
    </row>
    <row r="60" spans="1:34" ht="24" customHeight="1" x14ac:dyDescent="0.25">
      <c r="B60" s="112" t="s">
        <v>44</v>
      </c>
      <c r="C60" s="71" t="s">
        <v>51</v>
      </c>
      <c r="D60" s="72" t="s">
        <v>54</v>
      </c>
      <c r="E60" s="73" t="s">
        <v>2</v>
      </c>
      <c r="F60" s="22"/>
      <c r="G60" s="22">
        <v>2</v>
      </c>
      <c r="H60" s="22">
        <v>1</v>
      </c>
      <c r="I60" s="22">
        <v>2</v>
      </c>
      <c r="J60" s="22">
        <v>1</v>
      </c>
      <c r="K60" s="22">
        <v>2</v>
      </c>
      <c r="L60" s="22"/>
      <c r="M60" s="25">
        <v>8</v>
      </c>
    </row>
    <row r="61" spans="1:34" x14ac:dyDescent="0.25">
      <c r="B61" s="211" t="s">
        <v>5</v>
      </c>
      <c r="C61" s="197"/>
      <c r="D61" s="188"/>
      <c r="E61" s="189"/>
      <c r="F61" s="190">
        <f t="shared" ref="F61:M61" si="4">SUM(F55:F60)</f>
        <v>0</v>
      </c>
      <c r="G61" s="191">
        <f t="shared" si="4"/>
        <v>4</v>
      </c>
      <c r="H61" s="191">
        <f t="shared" si="4"/>
        <v>7</v>
      </c>
      <c r="I61" s="191">
        <f t="shared" si="4"/>
        <v>5</v>
      </c>
      <c r="J61" s="191">
        <f t="shared" si="4"/>
        <v>2</v>
      </c>
      <c r="K61" s="191">
        <f t="shared" si="4"/>
        <v>2</v>
      </c>
      <c r="L61" s="191">
        <f t="shared" si="4"/>
        <v>0</v>
      </c>
      <c r="M61" s="192">
        <f t="shared" si="4"/>
        <v>20</v>
      </c>
    </row>
    <row r="62" spans="1:34" x14ac:dyDescent="0.25">
      <c r="B62" s="55" t="s">
        <v>45</v>
      </c>
      <c r="C62" s="23"/>
      <c r="D62" s="24"/>
      <c r="E62" s="26"/>
      <c r="F62" s="24"/>
      <c r="G62" s="24"/>
      <c r="H62" s="24"/>
      <c r="I62" s="24"/>
      <c r="J62" s="24"/>
      <c r="K62" s="24"/>
      <c r="L62" s="24"/>
      <c r="M62" s="26"/>
    </row>
    <row r="63" spans="1:34" x14ac:dyDescent="0.25">
      <c r="B63" s="403" t="s">
        <v>46</v>
      </c>
      <c r="C63" s="392" t="s">
        <v>75</v>
      </c>
      <c r="D63" s="393" t="s">
        <v>54</v>
      </c>
      <c r="E63" s="90" t="s">
        <v>2</v>
      </c>
      <c r="F63" s="22"/>
      <c r="G63" s="22">
        <v>1</v>
      </c>
      <c r="H63" s="22">
        <v>1</v>
      </c>
      <c r="I63" s="22">
        <v>2</v>
      </c>
      <c r="J63" s="22"/>
      <c r="K63" s="22"/>
      <c r="L63" s="22">
        <v>1</v>
      </c>
      <c r="M63" s="25">
        <v>5</v>
      </c>
    </row>
    <row r="64" spans="1:34" x14ac:dyDescent="0.25">
      <c r="B64" s="404"/>
      <c r="C64" s="384"/>
      <c r="D64" s="386"/>
      <c r="E64" s="91" t="s">
        <v>3</v>
      </c>
      <c r="F64" s="22"/>
      <c r="G64" s="22">
        <v>1</v>
      </c>
      <c r="H64" s="22">
        <v>1</v>
      </c>
      <c r="I64" s="22"/>
      <c r="J64" s="22"/>
      <c r="K64" s="22"/>
      <c r="L64" s="22"/>
      <c r="M64" s="25">
        <v>2</v>
      </c>
    </row>
    <row r="65" spans="2:13" x14ac:dyDescent="0.25">
      <c r="B65" s="404"/>
      <c r="C65" s="383" t="s">
        <v>51</v>
      </c>
      <c r="D65" s="385" t="s">
        <v>54</v>
      </c>
      <c r="E65" s="98" t="s">
        <v>2</v>
      </c>
      <c r="F65" s="22"/>
      <c r="G65" s="22">
        <v>2</v>
      </c>
      <c r="H65" s="22">
        <v>7</v>
      </c>
      <c r="I65" s="22">
        <v>2</v>
      </c>
      <c r="J65" s="22">
        <v>1</v>
      </c>
      <c r="K65" s="22"/>
      <c r="L65" s="22"/>
      <c r="M65" s="25">
        <v>12</v>
      </c>
    </row>
    <row r="66" spans="2:13" x14ac:dyDescent="0.25">
      <c r="B66" s="405"/>
      <c r="C66" s="384"/>
      <c r="D66" s="386"/>
      <c r="E66" s="91" t="s">
        <v>3</v>
      </c>
      <c r="F66" s="22"/>
      <c r="G66" s="22">
        <v>1</v>
      </c>
      <c r="H66" s="22"/>
      <c r="I66" s="22"/>
      <c r="J66" s="22"/>
      <c r="K66" s="22"/>
      <c r="L66" s="22"/>
      <c r="M66" s="25">
        <v>1</v>
      </c>
    </row>
    <row r="67" spans="2:13" ht="22.5" customHeight="1" x14ac:dyDescent="0.25">
      <c r="B67" s="112" t="s">
        <v>47</v>
      </c>
      <c r="C67" s="71" t="s">
        <v>51</v>
      </c>
      <c r="D67" s="72" t="s">
        <v>54</v>
      </c>
      <c r="E67" s="73" t="s">
        <v>2</v>
      </c>
      <c r="F67" s="22"/>
      <c r="G67" s="22"/>
      <c r="H67" s="22"/>
      <c r="I67" s="22"/>
      <c r="J67" s="22">
        <v>1</v>
      </c>
      <c r="K67" s="22"/>
      <c r="L67" s="22"/>
      <c r="M67" s="25">
        <v>1</v>
      </c>
    </row>
    <row r="68" spans="2:13" ht="21" customHeight="1" x14ac:dyDescent="0.25">
      <c r="B68" s="112" t="s">
        <v>48</v>
      </c>
      <c r="C68" s="71" t="s">
        <v>51</v>
      </c>
      <c r="D68" s="72" t="s">
        <v>54</v>
      </c>
      <c r="E68" s="73" t="s">
        <v>2</v>
      </c>
      <c r="F68" s="22"/>
      <c r="G68" s="22">
        <v>1</v>
      </c>
      <c r="H68" s="22">
        <v>5</v>
      </c>
      <c r="I68" s="22">
        <v>3</v>
      </c>
      <c r="J68" s="22"/>
      <c r="K68" s="22"/>
      <c r="L68" s="22"/>
      <c r="M68" s="25">
        <v>9</v>
      </c>
    </row>
    <row r="69" spans="2:13" ht="21.75" customHeight="1" x14ac:dyDescent="0.25">
      <c r="B69" s="112" t="s">
        <v>49</v>
      </c>
      <c r="C69" s="71" t="s">
        <v>51</v>
      </c>
      <c r="D69" s="72" t="s">
        <v>54</v>
      </c>
      <c r="E69" s="73" t="s">
        <v>2</v>
      </c>
      <c r="F69" s="22"/>
      <c r="G69" s="22"/>
      <c r="H69" s="22">
        <v>3</v>
      </c>
      <c r="I69" s="22"/>
      <c r="J69" s="22"/>
      <c r="K69" s="22"/>
      <c r="L69" s="22"/>
      <c r="M69" s="25">
        <v>3</v>
      </c>
    </row>
    <row r="70" spans="2:13" x14ac:dyDescent="0.25">
      <c r="B70" s="211" t="s">
        <v>5</v>
      </c>
      <c r="C70" s="197"/>
      <c r="D70" s="188"/>
      <c r="E70" s="189"/>
      <c r="F70" s="190">
        <f t="shared" ref="F70:M70" si="5">SUM(F63:F69)</f>
        <v>0</v>
      </c>
      <c r="G70" s="191">
        <f t="shared" si="5"/>
        <v>6</v>
      </c>
      <c r="H70" s="191">
        <f t="shared" si="5"/>
        <v>17</v>
      </c>
      <c r="I70" s="191">
        <f t="shared" si="5"/>
        <v>7</v>
      </c>
      <c r="J70" s="191">
        <f t="shared" si="5"/>
        <v>2</v>
      </c>
      <c r="K70" s="191">
        <f t="shared" si="5"/>
        <v>0</v>
      </c>
      <c r="L70" s="191">
        <f t="shared" si="5"/>
        <v>1</v>
      </c>
      <c r="M70" s="192">
        <f t="shared" si="5"/>
        <v>33</v>
      </c>
    </row>
    <row r="71" spans="2:13" x14ac:dyDescent="0.25">
      <c r="B71" s="211" t="s">
        <v>0</v>
      </c>
      <c r="C71" s="197"/>
      <c r="D71" s="188"/>
      <c r="E71" s="189"/>
      <c r="F71" s="188">
        <v>1</v>
      </c>
      <c r="G71" s="188">
        <v>23</v>
      </c>
      <c r="H71" s="188">
        <v>107</v>
      </c>
      <c r="I71" s="188">
        <v>71</v>
      </c>
      <c r="J71" s="188">
        <v>27</v>
      </c>
      <c r="K71" s="188">
        <v>16</v>
      </c>
      <c r="L71" s="188">
        <v>11</v>
      </c>
      <c r="M71" s="189">
        <v>256</v>
      </c>
    </row>
    <row r="72" spans="2:13" x14ac:dyDescent="0.25">
      <c r="B72" s="4" t="s">
        <v>55</v>
      </c>
      <c r="C72" s="4"/>
      <c r="D72" s="4"/>
      <c r="E72" s="5"/>
      <c r="F72" s="4"/>
      <c r="G72" s="4"/>
      <c r="H72" s="4"/>
      <c r="I72" s="4"/>
      <c r="J72" s="4"/>
      <c r="K72" s="4"/>
      <c r="L72" s="4"/>
      <c r="M72" s="4"/>
    </row>
    <row r="73" spans="2:13" x14ac:dyDescent="0.25">
      <c r="B73" s="4" t="s">
        <v>56</v>
      </c>
      <c r="C73" s="4"/>
      <c r="D73" s="4"/>
      <c r="E73" s="5"/>
      <c r="F73" s="4"/>
      <c r="G73" s="4"/>
      <c r="H73" s="4"/>
      <c r="I73" s="4"/>
      <c r="J73" s="4"/>
      <c r="K73" s="4"/>
      <c r="L73" s="4"/>
      <c r="M73" s="4"/>
    </row>
    <row r="74" spans="2:13" x14ac:dyDescent="0.25">
      <c r="B74" s="4"/>
      <c r="C74" s="4"/>
      <c r="D74" s="4"/>
      <c r="E74" s="4"/>
      <c r="F74" s="4"/>
      <c r="G74" s="4"/>
      <c r="H74" s="4"/>
      <c r="I74" s="4"/>
      <c r="J74" s="4"/>
      <c r="K74" s="4"/>
      <c r="L74" s="4"/>
      <c r="M74" s="4"/>
    </row>
    <row r="75" spans="2:13" x14ac:dyDescent="0.25">
      <c r="B75" s="4"/>
      <c r="C75" s="4"/>
      <c r="D75" s="4"/>
      <c r="E75" s="4"/>
      <c r="F75" s="4"/>
      <c r="G75" s="4"/>
      <c r="H75" s="4"/>
      <c r="I75" s="4"/>
      <c r="J75" s="4"/>
      <c r="K75" s="4"/>
      <c r="L75" s="4"/>
      <c r="M75" s="4"/>
    </row>
    <row r="76" spans="2:13" x14ac:dyDescent="0.25">
      <c r="B76" s="4"/>
      <c r="C76" s="4"/>
      <c r="D76" s="4"/>
      <c r="E76" s="4"/>
      <c r="F76" s="4"/>
      <c r="G76" s="4"/>
      <c r="H76" s="4"/>
      <c r="I76" s="4"/>
      <c r="J76" s="4"/>
      <c r="K76" s="4"/>
      <c r="L76" s="4"/>
      <c r="M76" s="4"/>
    </row>
    <row r="77" spans="2:13" x14ac:dyDescent="0.25">
      <c r="B77" s="4"/>
      <c r="C77" s="4"/>
      <c r="D77" s="4"/>
      <c r="E77" s="4"/>
      <c r="F77" s="4"/>
      <c r="G77" s="4"/>
      <c r="H77" s="4"/>
      <c r="I77" s="4"/>
      <c r="J77" s="4"/>
      <c r="K77" s="4"/>
      <c r="L77" s="4"/>
      <c r="M77" s="4"/>
    </row>
    <row r="78" spans="2:13" x14ac:dyDescent="0.25">
      <c r="B78" s="4"/>
      <c r="C78" s="4"/>
      <c r="D78" s="4"/>
      <c r="E78" s="4"/>
      <c r="F78" s="4"/>
      <c r="G78" s="4"/>
      <c r="H78" s="4"/>
      <c r="I78" s="4"/>
      <c r="J78" s="4"/>
      <c r="K78" s="4"/>
      <c r="L78" s="4"/>
      <c r="M78" s="4"/>
    </row>
    <row r="79" spans="2:13" x14ac:dyDescent="0.25">
      <c r="B79" s="4"/>
      <c r="C79" s="4"/>
      <c r="D79" s="4"/>
      <c r="E79" s="4"/>
      <c r="F79" s="4"/>
      <c r="G79" s="4"/>
      <c r="H79" s="4"/>
      <c r="I79" s="4"/>
      <c r="J79" s="4"/>
      <c r="K79" s="4"/>
      <c r="L79" s="4"/>
      <c r="M79" s="4"/>
    </row>
    <row r="80" spans="2:13" x14ac:dyDescent="0.25">
      <c r="B80" s="4"/>
      <c r="C80" s="4"/>
      <c r="D80" s="4"/>
      <c r="E80" s="4"/>
      <c r="F80" s="4"/>
      <c r="G80" s="4"/>
      <c r="H80" s="4"/>
      <c r="I80" s="4"/>
      <c r="J80" s="4"/>
      <c r="K80" s="4"/>
      <c r="L80" s="4"/>
      <c r="M80" s="4"/>
    </row>
    <row r="81" spans="2:13" x14ac:dyDescent="0.25">
      <c r="B81" s="4"/>
      <c r="C81" s="4"/>
      <c r="D81" s="4"/>
      <c r="E81" s="4"/>
      <c r="F81" s="4"/>
      <c r="G81" s="4"/>
      <c r="H81" s="4"/>
      <c r="I81" s="4"/>
      <c r="J81" s="4"/>
      <c r="K81" s="4"/>
      <c r="L81" s="4"/>
      <c r="M81" s="4"/>
    </row>
    <row r="82" spans="2:13" x14ac:dyDescent="0.25">
      <c r="B82" s="4"/>
      <c r="C82" s="4"/>
      <c r="D82" s="4"/>
      <c r="E82" s="4"/>
      <c r="F82" s="4"/>
      <c r="G82" s="4"/>
      <c r="H82" s="4"/>
      <c r="I82" s="4"/>
      <c r="J82" s="4"/>
      <c r="K82" s="4"/>
      <c r="L82" s="4"/>
      <c r="M82" s="4"/>
    </row>
    <row r="83" spans="2:13" x14ac:dyDescent="0.25">
      <c r="B83" s="4"/>
      <c r="C83" s="4"/>
      <c r="D83" s="4"/>
      <c r="E83" s="4"/>
      <c r="F83" s="4"/>
      <c r="G83" s="4"/>
      <c r="H83" s="4"/>
      <c r="I83" s="4"/>
      <c r="J83" s="4"/>
      <c r="K83" s="4"/>
      <c r="L83" s="4"/>
      <c r="M83" s="4"/>
    </row>
    <row r="84" spans="2:13" x14ac:dyDescent="0.25">
      <c r="B84" s="4"/>
      <c r="C84" s="4"/>
      <c r="D84" s="4"/>
      <c r="E84" s="4"/>
      <c r="F84" s="4"/>
      <c r="G84" s="4"/>
      <c r="H84" s="4"/>
      <c r="I84" s="4"/>
      <c r="J84" s="4"/>
      <c r="K84" s="4"/>
      <c r="L84" s="4"/>
      <c r="M84" s="4"/>
    </row>
    <row r="85" spans="2:13" x14ac:dyDescent="0.25">
      <c r="B85" s="4"/>
      <c r="C85" s="4"/>
      <c r="D85" s="4"/>
      <c r="E85" s="4"/>
      <c r="F85" s="4"/>
      <c r="G85" s="4"/>
      <c r="H85" s="4"/>
      <c r="I85" s="4"/>
      <c r="J85" s="4"/>
      <c r="K85" s="4"/>
      <c r="L85" s="4"/>
      <c r="M85" s="4"/>
    </row>
    <row r="86" spans="2:13" x14ac:dyDescent="0.25">
      <c r="B86" s="4"/>
      <c r="C86" s="4"/>
      <c r="D86" s="4"/>
      <c r="E86" s="4"/>
      <c r="F86" s="4"/>
      <c r="G86" s="4"/>
      <c r="H86" s="4"/>
      <c r="I86" s="4"/>
      <c r="J86" s="4"/>
      <c r="K86" s="4"/>
      <c r="L86" s="4"/>
      <c r="M86" s="4"/>
    </row>
  </sheetData>
  <mergeCells count="36">
    <mergeCell ref="B63:B66"/>
    <mergeCell ref="C63:C64"/>
    <mergeCell ref="C65:C66"/>
    <mergeCell ref="D63:D64"/>
    <mergeCell ref="D65:D66"/>
    <mergeCell ref="B50:B51"/>
    <mergeCell ref="C50:C51"/>
    <mergeCell ref="D50:D51"/>
    <mergeCell ref="B56:B57"/>
    <mergeCell ref="C56:C57"/>
    <mergeCell ref="D56:D57"/>
    <mergeCell ref="B42:B43"/>
    <mergeCell ref="C42:C43"/>
    <mergeCell ref="D42:D43"/>
    <mergeCell ref="B46:B47"/>
    <mergeCell ref="B48:B49"/>
    <mergeCell ref="B29:B30"/>
    <mergeCell ref="C29:C30"/>
    <mergeCell ref="D29:D30"/>
    <mergeCell ref="B33:B35"/>
    <mergeCell ref="C33:C35"/>
    <mergeCell ref="B17:B21"/>
    <mergeCell ref="C17:C19"/>
    <mergeCell ref="D17:D19"/>
    <mergeCell ref="C20:C21"/>
    <mergeCell ref="B24:B26"/>
    <mergeCell ref="C25:C26"/>
    <mergeCell ref="B1:L1"/>
    <mergeCell ref="B2:L2"/>
    <mergeCell ref="B6:B16"/>
    <mergeCell ref="C6:C12"/>
    <mergeCell ref="D10:D12"/>
    <mergeCell ref="D8:D9"/>
    <mergeCell ref="D6:D7"/>
    <mergeCell ref="C13:C16"/>
    <mergeCell ref="D15:D16"/>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55"/>
  <sheetViews>
    <sheetView workbookViewId="0"/>
  </sheetViews>
  <sheetFormatPr baseColWidth="10" defaultRowHeight="15" x14ac:dyDescent="0.25"/>
  <cols>
    <col min="1" max="1" width="25.5703125" style="4" customWidth="1"/>
    <col min="2" max="2" width="25.5703125" customWidth="1"/>
    <col min="3" max="3" width="16.28515625" customWidth="1"/>
    <col min="4" max="4" width="17" customWidth="1"/>
    <col min="5" max="5" width="13.7109375" customWidth="1"/>
    <col min="13" max="41" width="11.42578125" style="4"/>
  </cols>
  <sheetData>
    <row r="1" spans="1:41" ht="39.75" customHeight="1" x14ac:dyDescent="0.25">
      <c r="B1" s="382" t="s">
        <v>222</v>
      </c>
      <c r="C1" s="382"/>
      <c r="D1" s="382"/>
      <c r="E1" s="382"/>
      <c r="F1" s="382"/>
      <c r="G1" s="382"/>
      <c r="H1" s="382"/>
      <c r="I1" s="382"/>
      <c r="J1" s="382"/>
      <c r="K1" s="382"/>
      <c r="L1" s="382"/>
    </row>
    <row r="2" spans="1:41" ht="26.25" customHeight="1" x14ac:dyDescent="0.25">
      <c r="B2" s="382"/>
      <c r="C2" s="382"/>
      <c r="D2" s="382"/>
      <c r="E2" s="382"/>
      <c r="F2" s="382"/>
      <c r="G2" s="382"/>
      <c r="H2" s="382"/>
      <c r="I2" s="382"/>
      <c r="J2" s="382"/>
      <c r="K2" s="382"/>
      <c r="L2" s="382"/>
    </row>
    <row r="3" spans="1:41" ht="23.25" customHeight="1" x14ac:dyDescent="0.25">
      <c r="B3" s="6"/>
      <c r="C3" s="6"/>
      <c r="D3" s="6"/>
      <c r="E3" s="6"/>
      <c r="F3" s="6"/>
      <c r="G3" s="6"/>
      <c r="H3" s="6"/>
      <c r="I3" s="6"/>
      <c r="J3" s="6"/>
      <c r="K3" s="6"/>
      <c r="L3" s="6"/>
    </row>
    <row r="4" spans="1:41" ht="45" x14ac:dyDescent="0.25">
      <c r="B4" s="198" t="s">
        <v>60</v>
      </c>
      <c r="C4" s="198" t="s">
        <v>61</v>
      </c>
      <c r="D4" s="198" t="s">
        <v>62</v>
      </c>
      <c r="E4" s="198" t="s">
        <v>76</v>
      </c>
      <c r="F4" s="198" t="s">
        <v>10</v>
      </c>
      <c r="G4" s="198" t="s">
        <v>68</v>
      </c>
      <c r="H4" s="198" t="s">
        <v>12</v>
      </c>
      <c r="I4" s="198" t="s">
        <v>13</v>
      </c>
      <c r="J4" s="198" t="s">
        <v>14</v>
      </c>
      <c r="K4" s="198" t="s">
        <v>65</v>
      </c>
      <c r="L4" s="198" t="s">
        <v>0</v>
      </c>
    </row>
    <row r="5" spans="1:41" s="2" customFormat="1" ht="20.25" customHeight="1" x14ac:dyDescent="0.25">
      <c r="A5" s="4"/>
      <c r="B5" s="116" t="s">
        <v>17</v>
      </c>
      <c r="C5" s="35"/>
      <c r="D5" s="36"/>
      <c r="E5" s="37"/>
      <c r="F5" s="36"/>
      <c r="G5" s="36"/>
      <c r="H5" s="36"/>
      <c r="I5" s="36"/>
      <c r="J5" s="36"/>
      <c r="K5" s="36"/>
      <c r="L5" s="37"/>
      <c r="M5" s="4"/>
      <c r="N5" s="4"/>
      <c r="O5" s="4"/>
      <c r="P5" s="4"/>
      <c r="Q5" s="4"/>
      <c r="R5" s="4"/>
      <c r="S5" s="4"/>
      <c r="T5" s="4"/>
      <c r="U5" s="4"/>
      <c r="V5" s="4"/>
      <c r="W5" s="4"/>
      <c r="X5" s="4"/>
      <c r="Y5" s="4"/>
      <c r="Z5" s="4"/>
      <c r="AA5" s="4"/>
      <c r="AB5" s="4"/>
      <c r="AC5" s="4"/>
      <c r="AD5" s="4"/>
      <c r="AE5" s="4"/>
      <c r="AF5" s="4"/>
      <c r="AG5" s="4"/>
      <c r="AH5" s="4"/>
      <c r="AI5" s="4"/>
      <c r="AJ5" s="4"/>
      <c r="AK5" s="4"/>
      <c r="AL5" s="4"/>
      <c r="AM5" s="4"/>
      <c r="AN5" s="4"/>
      <c r="AO5" s="4"/>
    </row>
    <row r="6" spans="1:41" x14ac:dyDescent="0.25">
      <c r="B6" s="403" t="s">
        <v>18</v>
      </c>
      <c r="C6" s="392" t="s">
        <v>50</v>
      </c>
      <c r="D6" s="393" t="s">
        <v>52</v>
      </c>
      <c r="E6" s="86" t="s">
        <v>2</v>
      </c>
      <c r="F6" s="11"/>
      <c r="G6" s="11"/>
      <c r="H6" s="11"/>
      <c r="I6" s="11">
        <v>1</v>
      </c>
      <c r="J6" s="11">
        <v>2</v>
      </c>
      <c r="K6" s="11">
        <v>2</v>
      </c>
      <c r="L6" s="18">
        <v>5</v>
      </c>
    </row>
    <row r="7" spans="1:41" x14ac:dyDescent="0.25">
      <c r="B7" s="404"/>
      <c r="C7" s="383"/>
      <c r="D7" s="385"/>
      <c r="E7" s="81" t="s">
        <v>4</v>
      </c>
      <c r="F7" s="11"/>
      <c r="G7" s="11"/>
      <c r="H7" s="11"/>
      <c r="I7" s="11"/>
      <c r="J7" s="11"/>
      <c r="K7" s="11">
        <v>1</v>
      </c>
      <c r="L7" s="18">
        <v>1</v>
      </c>
    </row>
    <row r="8" spans="1:41" x14ac:dyDescent="0.25">
      <c r="B8" s="404"/>
      <c r="C8" s="383"/>
      <c r="D8" s="385" t="s">
        <v>53</v>
      </c>
      <c r="E8" s="81" t="s">
        <v>2</v>
      </c>
      <c r="F8" s="11"/>
      <c r="G8" s="11"/>
      <c r="H8" s="11"/>
      <c r="I8" s="11"/>
      <c r="J8" s="11">
        <v>1</v>
      </c>
      <c r="K8" s="11">
        <v>2</v>
      </c>
      <c r="L8" s="18">
        <v>3</v>
      </c>
    </row>
    <row r="9" spans="1:41" x14ac:dyDescent="0.25">
      <c r="B9" s="404"/>
      <c r="C9" s="383"/>
      <c r="D9" s="385"/>
      <c r="E9" s="81" t="s">
        <v>4</v>
      </c>
      <c r="F9" s="11"/>
      <c r="G9" s="11"/>
      <c r="H9" s="11"/>
      <c r="I9" s="11"/>
      <c r="J9" s="11"/>
      <c r="K9" s="11">
        <v>1</v>
      </c>
      <c r="L9" s="18">
        <v>1</v>
      </c>
    </row>
    <row r="10" spans="1:41" x14ac:dyDescent="0.25">
      <c r="B10" s="404"/>
      <c r="C10" s="383"/>
      <c r="D10" s="385" t="s">
        <v>54</v>
      </c>
      <c r="E10" s="81" t="s">
        <v>2</v>
      </c>
      <c r="F10" s="11"/>
      <c r="G10" s="11">
        <v>2</v>
      </c>
      <c r="H10" s="11">
        <v>2</v>
      </c>
      <c r="I10" s="11">
        <v>2</v>
      </c>
      <c r="J10" s="11">
        <v>3</v>
      </c>
      <c r="K10" s="11">
        <v>2</v>
      </c>
      <c r="L10" s="18">
        <v>11</v>
      </c>
    </row>
    <row r="11" spans="1:41" x14ac:dyDescent="0.25">
      <c r="B11" s="404"/>
      <c r="C11" s="383"/>
      <c r="D11" s="385"/>
      <c r="E11" s="81" t="s">
        <v>4</v>
      </c>
      <c r="F11" s="11"/>
      <c r="G11" s="11"/>
      <c r="H11" s="11"/>
      <c r="I11" s="11"/>
      <c r="J11" s="11"/>
      <c r="K11" s="11">
        <v>3</v>
      </c>
      <c r="L11" s="18">
        <v>3</v>
      </c>
    </row>
    <row r="12" spans="1:41" x14ac:dyDescent="0.25">
      <c r="B12" s="404"/>
      <c r="C12" s="384"/>
      <c r="D12" s="386"/>
      <c r="E12" s="82" t="s">
        <v>3</v>
      </c>
      <c r="F12" s="11"/>
      <c r="G12" s="11">
        <v>3</v>
      </c>
      <c r="H12" s="11">
        <v>2</v>
      </c>
      <c r="I12" s="11">
        <v>1</v>
      </c>
      <c r="J12" s="11"/>
      <c r="K12" s="11"/>
      <c r="L12" s="18">
        <v>6</v>
      </c>
    </row>
    <row r="13" spans="1:41" x14ac:dyDescent="0.25">
      <c r="B13" s="404"/>
      <c r="C13" s="383" t="s">
        <v>51</v>
      </c>
      <c r="D13" s="385" t="s">
        <v>52</v>
      </c>
      <c r="E13" s="81" t="s">
        <v>2</v>
      </c>
      <c r="F13" s="11"/>
      <c r="G13" s="11"/>
      <c r="H13" s="11">
        <v>2</v>
      </c>
      <c r="I13" s="11">
        <v>2</v>
      </c>
      <c r="J13" s="11"/>
      <c r="K13" s="11"/>
      <c r="L13" s="18">
        <v>4</v>
      </c>
    </row>
    <row r="14" spans="1:41" x14ac:dyDescent="0.25">
      <c r="B14" s="404"/>
      <c r="C14" s="383"/>
      <c r="D14" s="385"/>
      <c r="E14" s="81"/>
      <c r="F14" s="11"/>
      <c r="G14" s="11"/>
      <c r="H14" s="11"/>
      <c r="I14" s="11"/>
      <c r="J14" s="11"/>
      <c r="K14" s="11"/>
      <c r="L14" s="18"/>
    </row>
    <row r="15" spans="1:41" x14ac:dyDescent="0.25">
      <c r="B15" s="404"/>
      <c r="C15" s="383"/>
      <c r="D15" s="79" t="s">
        <v>53</v>
      </c>
      <c r="E15" s="81" t="s">
        <v>2</v>
      </c>
      <c r="F15" s="11"/>
      <c r="G15" s="11"/>
      <c r="H15" s="11"/>
      <c r="I15" s="11"/>
      <c r="J15" s="11">
        <v>1</v>
      </c>
      <c r="K15" s="11"/>
      <c r="L15" s="18">
        <v>1</v>
      </c>
    </row>
    <row r="16" spans="1:41" x14ac:dyDescent="0.25">
      <c r="B16" s="404"/>
      <c r="C16" s="383"/>
      <c r="D16" s="385" t="s">
        <v>54</v>
      </c>
      <c r="E16" s="81" t="s">
        <v>2</v>
      </c>
      <c r="F16" s="11">
        <v>4</v>
      </c>
      <c r="G16" s="11">
        <v>13</v>
      </c>
      <c r="H16" s="11">
        <v>25</v>
      </c>
      <c r="I16" s="11">
        <v>6</v>
      </c>
      <c r="J16" s="11">
        <v>7</v>
      </c>
      <c r="K16" s="11"/>
      <c r="L16" s="18">
        <v>55</v>
      </c>
    </row>
    <row r="17" spans="1:41" x14ac:dyDescent="0.25">
      <c r="B17" s="405"/>
      <c r="C17" s="384"/>
      <c r="D17" s="386"/>
      <c r="E17" s="82" t="s">
        <v>3</v>
      </c>
      <c r="F17" s="11"/>
      <c r="G17" s="11">
        <v>2</v>
      </c>
      <c r="H17" s="11"/>
      <c r="I17" s="11"/>
      <c r="J17" s="11"/>
      <c r="K17" s="11"/>
      <c r="L17" s="18">
        <v>2</v>
      </c>
    </row>
    <row r="18" spans="1:41" x14ac:dyDescent="0.25">
      <c r="B18" s="403" t="s">
        <v>19</v>
      </c>
      <c r="C18" s="392" t="s">
        <v>50</v>
      </c>
      <c r="D18" s="393" t="s">
        <v>54</v>
      </c>
      <c r="E18" s="86" t="s">
        <v>2</v>
      </c>
      <c r="F18" s="11"/>
      <c r="G18" s="11">
        <v>1</v>
      </c>
      <c r="H18" s="11"/>
      <c r="I18" s="11"/>
      <c r="J18" s="11">
        <v>1</v>
      </c>
      <c r="K18" s="11">
        <v>1</v>
      </c>
      <c r="L18" s="18">
        <v>3</v>
      </c>
    </row>
    <row r="19" spans="1:41" x14ac:dyDescent="0.25">
      <c r="B19" s="404"/>
      <c r="C19" s="383"/>
      <c r="D19" s="385"/>
      <c r="E19" s="81" t="s">
        <v>3</v>
      </c>
      <c r="F19" s="11">
        <v>1</v>
      </c>
      <c r="G19" s="11"/>
      <c r="H19" s="11"/>
      <c r="I19" s="11"/>
      <c r="J19" s="11"/>
      <c r="K19" s="11"/>
      <c r="L19" s="18">
        <v>1</v>
      </c>
    </row>
    <row r="20" spans="1:41" x14ac:dyDescent="0.25">
      <c r="B20" s="404"/>
      <c r="C20" s="392" t="s">
        <v>51</v>
      </c>
      <c r="D20" s="393" t="s">
        <v>52</v>
      </c>
      <c r="E20" s="394" t="s">
        <v>2</v>
      </c>
      <c r="F20" s="11"/>
      <c r="G20" s="11"/>
      <c r="H20" s="11">
        <v>1</v>
      </c>
      <c r="I20" s="11"/>
      <c r="J20" s="11"/>
      <c r="K20" s="11"/>
      <c r="L20" s="18">
        <v>1</v>
      </c>
    </row>
    <row r="21" spans="1:41" ht="13.5" customHeight="1" x14ac:dyDescent="0.25">
      <c r="B21" s="404"/>
      <c r="C21" s="383"/>
      <c r="D21" s="385"/>
      <c r="E21" s="387"/>
      <c r="F21" s="11"/>
      <c r="G21" s="11"/>
      <c r="H21" s="11"/>
      <c r="I21" s="11"/>
      <c r="J21" s="11"/>
      <c r="K21" s="11"/>
      <c r="L21" s="18"/>
    </row>
    <row r="22" spans="1:41" ht="24" customHeight="1" x14ac:dyDescent="0.25">
      <c r="B22" s="405"/>
      <c r="C22" s="384"/>
      <c r="D22" s="80" t="s">
        <v>54</v>
      </c>
      <c r="E22" s="82" t="s">
        <v>2</v>
      </c>
      <c r="F22" s="11"/>
      <c r="G22" s="11">
        <v>3</v>
      </c>
      <c r="H22" s="11">
        <v>3</v>
      </c>
      <c r="I22" s="11"/>
      <c r="J22" s="11"/>
      <c r="K22" s="11"/>
      <c r="L22" s="18">
        <v>6</v>
      </c>
    </row>
    <row r="23" spans="1:41" ht="30" customHeight="1" x14ac:dyDescent="0.25">
      <c r="B23" s="112" t="s">
        <v>20</v>
      </c>
      <c r="C23" s="71" t="s">
        <v>51</v>
      </c>
      <c r="D23" s="72" t="s">
        <v>54</v>
      </c>
      <c r="E23" s="73" t="s">
        <v>2</v>
      </c>
      <c r="F23" s="11"/>
      <c r="G23" s="11"/>
      <c r="H23" s="11">
        <v>5</v>
      </c>
      <c r="I23" s="11">
        <v>2</v>
      </c>
      <c r="J23" s="11"/>
      <c r="K23" s="11"/>
      <c r="L23" s="18">
        <v>7</v>
      </c>
    </row>
    <row r="24" spans="1:41" ht="25.5" customHeight="1" x14ac:dyDescent="0.25">
      <c r="B24" s="112" t="s">
        <v>21</v>
      </c>
      <c r="C24" s="71" t="s">
        <v>51</v>
      </c>
      <c r="D24" s="72" t="s">
        <v>54</v>
      </c>
      <c r="E24" s="73" t="s">
        <v>2</v>
      </c>
      <c r="F24" s="11"/>
      <c r="G24" s="11">
        <v>2</v>
      </c>
      <c r="H24" s="11">
        <v>1</v>
      </c>
      <c r="I24" s="11"/>
      <c r="J24" s="11">
        <v>1</v>
      </c>
      <c r="K24" s="11"/>
      <c r="L24" s="18">
        <v>4</v>
      </c>
    </row>
    <row r="25" spans="1:41" ht="32.25" customHeight="1" x14ac:dyDescent="0.25">
      <c r="B25" s="403" t="s">
        <v>22</v>
      </c>
      <c r="C25" s="84" t="s">
        <v>50</v>
      </c>
      <c r="D25" s="85" t="s">
        <v>54</v>
      </c>
      <c r="E25" s="86" t="s">
        <v>2</v>
      </c>
      <c r="F25" s="11"/>
      <c r="G25" s="11"/>
      <c r="H25" s="11"/>
      <c r="I25" s="11">
        <v>1</v>
      </c>
      <c r="J25" s="11">
        <v>1</v>
      </c>
      <c r="K25" s="11">
        <v>1</v>
      </c>
      <c r="L25" s="18">
        <v>3</v>
      </c>
    </row>
    <row r="26" spans="1:41" ht="21.75" customHeight="1" x14ac:dyDescent="0.25">
      <c r="B26" s="404"/>
      <c r="C26" s="392" t="s">
        <v>51</v>
      </c>
      <c r="D26" s="85" t="s">
        <v>52</v>
      </c>
      <c r="E26" s="86" t="s">
        <v>2</v>
      </c>
      <c r="F26" s="11"/>
      <c r="G26" s="11"/>
      <c r="H26" s="11"/>
      <c r="I26" s="11">
        <v>1</v>
      </c>
      <c r="J26" s="11"/>
      <c r="K26" s="11"/>
      <c r="L26" s="18">
        <v>1</v>
      </c>
    </row>
    <row r="27" spans="1:41" ht="18" customHeight="1" x14ac:dyDescent="0.25">
      <c r="B27" s="404"/>
      <c r="C27" s="383"/>
      <c r="D27" s="385" t="s">
        <v>54</v>
      </c>
      <c r="E27" s="81" t="s">
        <v>2</v>
      </c>
      <c r="F27" s="11"/>
      <c r="G27" s="11">
        <v>4</v>
      </c>
      <c r="H27" s="11">
        <v>4</v>
      </c>
      <c r="I27" s="11"/>
      <c r="J27" s="11">
        <v>1</v>
      </c>
      <c r="K27" s="11"/>
      <c r="L27" s="18">
        <v>9</v>
      </c>
    </row>
    <row r="28" spans="1:41" ht="9.75" customHeight="1" x14ac:dyDescent="0.25">
      <c r="B28" s="405"/>
      <c r="C28" s="384"/>
      <c r="D28" s="386"/>
      <c r="E28" s="82" t="s">
        <v>3</v>
      </c>
      <c r="F28" s="11"/>
      <c r="G28" s="11">
        <v>1</v>
      </c>
      <c r="H28" s="11"/>
      <c r="I28" s="11"/>
      <c r="J28" s="11"/>
      <c r="K28" s="11"/>
      <c r="L28" s="18">
        <v>1</v>
      </c>
    </row>
    <row r="29" spans="1:41" x14ac:dyDescent="0.25">
      <c r="B29" s="203" t="s">
        <v>5</v>
      </c>
      <c r="C29" s="204"/>
      <c r="D29" s="205"/>
      <c r="E29" s="206"/>
      <c r="F29" s="202">
        <f t="shared" ref="F29:L29" si="0">SUM(F6:F28)</f>
        <v>5</v>
      </c>
      <c r="G29" s="210">
        <f t="shared" si="0"/>
        <v>31</v>
      </c>
      <c r="H29" s="210">
        <f t="shared" si="0"/>
        <v>45</v>
      </c>
      <c r="I29" s="210">
        <f t="shared" si="0"/>
        <v>16</v>
      </c>
      <c r="J29" s="210">
        <f t="shared" si="0"/>
        <v>18</v>
      </c>
      <c r="K29" s="210">
        <f t="shared" si="0"/>
        <v>13</v>
      </c>
      <c r="L29" s="199">
        <f t="shared" si="0"/>
        <v>128</v>
      </c>
    </row>
    <row r="30" spans="1:41" s="2" customFormat="1" ht="24" customHeight="1" x14ac:dyDescent="0.25">
      <c r="A30" s="4"/>
      <c r="B30" s="55" t="s">
        <v>23</v>
      </c>
      <c r="C30" s="45"/>
      <c r="D30" s="46"/>
      <c r="E30" s="47"/>
      <c r="F30" s="46"/>
      <c r="G30" s="46"/>
      <c r="H30" s="46"/>
      <c r="I30" s="46"/>
      <c r="J30" s="46"/>
      <c r="K30" s="46"/>
      <c r="L30" s="47"/>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row>
    <row r="31" spans="1:41" x14ac:dyDescent="0.25">
      <c r="B31" s="403" t="s">
        <v>24</v>
      </c>
      <c r="C31" s="392" t="s">
        <v>51</v>
      </c>
      <c r="D31" s="393" t="s">
        <v>54</v>
      </c>
      <c r="E31" s="86" t="s">
        <v>2</v>
      </c>
      <c r="F31" s="11">
        <v>1</v>
      </c>
      <c r="G31" s="11">
        <v>3</v>
      </c>
      <c r="H31" s="11">
        <v>1</v>
      </c>
      <c r="I31" s="11">
        <v>3</v>
      </c>
      <c r="J31" s="11"/>
      <c r="K31" s="11"/>
      <c r="L31" s="18">
        <v>8</v>
      </c>
    </row>
    <row r="32" spans="1:41" x14ac:dyDescent="0.25">
      <c r="B32" s="405"/>
      <c r="C32" s="384"/>
      <c r="D32" s="386"/>
      <c r="E32" s="82" t="s">
        <v>3</v>
      </c>
      <c r="F32" s="11"/>
      <c r="G32" s="11"/>
      <c r="H32" s="11">
        <v>1</v>
      </c>
      <c r="I32" s="11"/>
      <c r="J32" s="11"/>
      <c r="K32" s="11"/>
      <c r="L32" s="18">
        <v>1</v>
      </c>
    </row>
    <row r="33" spans="1:41" ht="20.25" customHeight="1" x14ac:dyDescent="0.25">
      <c r="B33" s="112" t="s">
        <v>25</v>
      </c>
      <c r="C33" s="71" t="s">
        <v>51</v>
      </c>
      <c r="D33" s="72" t="s">
        <v>54</v>
      </c>
      <c r="E33" s="73" t="s">
        <v>2</v>
      </c>
      <c r="F33" s="11"/>
      <c r="G33" s="11">
        <v>2</v>
      </c>
      <c r="H33" s="11">
        <v>2</v>
      </c>
      <c r="I33" s="11"/>
      <c r="J33" s="11"/>
      <c r="K33" s="11"/>
      <c r="L33" s="18">
        <v>4</v>
      </c>
    </row>
    <row r="34" spans="1:41" ht="22.5" customHeight="1" x14ac:dyDescent="0.25">
      <c r="B34" s="112" t="s">
        <v>26</v>
      </c>
      <c r="C34" s="71" t="s">
        <v>51</v>
      </c>
      <c r="D34" s="72" t="s">
        <v>54</v>
      </c>
      <c r="E34" s="73" t="s">
        <v>2</v>
      </c>
      <c r="F34" s="11">
        <v>1</v>
      </c>
      <c r="G34" s="11">
        <v>3</v>
      </c>
      <c r="H34" s="11">
        <v>2</v>
      </c>
      <c r="I34" s="11"/>
      <c r="J34" s="11"/>
      <c r="K34" s="11"/>
      <c r="L34" s="18">
        <v>6</v>
      </c>
    </row>
    <row r="35" spans="1:41" ht="18" customHeight="1" x14ac:dyDescent="0.25">
      <c r="B35" s="403" t="s">
        <v>27</v>
      </c>
      <c r="C35" s="392" t="s">
        <v>51</v>
      </c>
      <c r="D35" s="85" t="s">
        <v>52</v>
      </c>
      <c r="E35" s="86" t="s">
        <v>2</v>
      </c>
      <c r="F35" s="11"/>
      <c r="G35" s="11"/>
      <c r="H35" s="11"/>
      <c r="I35" s="11"/>
      <c r="J35" s="11">
        <v>1</v>
      </c>
      <c r="K35" s="11"/>
      <c r="L35" s="18">
        <v>1</v>
      </c>
    </row>
    <row r="36" spans="1:41" ht="18" customHeight="1" x14ac:dyDescent="0.25">
      <c r="B36" s="404"/>
      <c r="C36" s="383"/>
      <c r="D36" s="79" t="s">
        <v>53</v>
      </c>
      <c r="E36" s="81" t="s">
        <v>2</v>
      </c>
      <c r="F36" s="11"/>
      <c r="G36" s="11"/>
      <c r="H36" s="11"/>
      <c r="I36" s="11"/>
      <c r="J36" s="11">
        <v>1</v>
      </c>
      <c r="K36" s="11"/>
      <c r="L36" s="18">
        <v>1</v>
      </c>
    </row>
    <row r="37" spans="1:41" ht="17.25" customHeight="1" x14ac:dyDescent="0.25">
      <c r="B37" s="405"/>
      <c r="C37" s="384"/>
      <c r="D37" s="80" t="s">
        <v>54</v>
      </c>
      <c r="E37" s="82" t="s">
        <v>2</v>
      </c>
      <c r="F37" s="11">
        <v>1</v>
      </c>
      <c r="G37" s="11">
        <v>2</v>
      </c>
      <c r="H37" s="11">
        <v>3</v>
      </c>
      <c r="I37" s="11"/>
      <c r="J37" s="11"/>
      <c r="K37" s="11"/>
      <c r="L37" s="18">
        <v>6</v>
      </c>
    </row>
    <row r="38" spans="1:41" x14ac:dyDescent="0.25">
      <c r="B38" s="211" t="s">
        <v>6</v>
      </c>
      <c r="C38" s="184"/>
      <c r="D38" s="185"/>
      <c r="E38" s="186"/>
      <c r="F38" s="180">
        <f t="shared" ref="F38:L38" si="1">SUM(F31:F37)</f>
        <v>3</v>
      </c>
      <c r="G38" s="181">
        <f t="shared" si="1"/>
        <v>10</v>
      </c>
      <c r="H38" s="181">
        <f t="shared" si="1"/>
        <v>9</v>
      </c>
      <c r="I38" s="181">
        <f t="shared" si="1"/>
        <v>3</v>
      </c>
      <c r="J38" s="181">
        <f t="shared" si="1"/>
        <v>2</v>
      </c>
      <c r="K38" s="181">
        <f t="shared" si="1"/>
        <v>0</v>
      </c>
      <c r="L38" s="182">
        <f t="shared" si="1"/>
        <v>27</v>
      </c>
    </row>
    <row r="39" spans="1:41" s="2" customFormat="1" ht="21" customHeight="1" x14ac:dyDescent="0.25">
      <c r="A39" s="4"/>
      <c r="B39" s="140" t="s">
        <v>28</v>
      </c>
      <c r="C39" s="28"/>
      <c r="D39" s="15"/>
      <c r="E39" s="20"/>
      <c r="F39" s="15"/>
      <c r="G39" s="15"/>
      <c r="H39" s="15"/>
      <c r="I39" s="15"/>
      <c r="J39" s="15"/>
      <c r="K39" s="15"/>
      <c r="L39" s="20"/>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ht="22.5" customHeight="1" x14ac:dyDescent="0.25">
      <c r="B40" s="112" t="s">
        <v>29</v>
      </c>
      <c r="C40" s="71" t="s">
        <v>51</v>
      </c>
      <c r="D40" s="72" t="s">
        <v>54</v>
      </c>
      <c r="E40" s="73" t="s">
        <v>2</v>
      </c>
      <c r="F40" s="11"/>
      <c r="G40" s="11">
        <v>2</v>
      </c>
      <c r="H40" s="11">
        <v>1</v>
      </c>
      <c r="I40" s="11"/>
      <c r="J40" s="11"/>
      <c r="K40" s="11"/>
      <c r="L40" s="18">
        <v>3</v>
      </c>
    </row>
    <row r="41" spans="1:41" ht="21" customHeight="1" x14ac:dyDescent="0.25">
      <c r="B41" s="112" t="s">
        <v>30</v>
      </c>
      <c r="C41" s="71" t="s">
        <v>51</v>
      </c>
      <c r="D41" s="72" t="s">
        <v>54</v>
      </c>
      <c r="E41" s="73" t="s">
        <v>2</v>
      </c>
      <c r="F41" s="11">
        <v>1</v>
      </c>
      <c r="G41" s="11">
        <v>1</v>
      </c>
      <c r="H41" s="11"/>
      <c r="I41" s="11">
        <v>2</v>
      </c>
      <c r="J41" s="11"/>
      <c r="K41" s="11"/>
      <c r="L41" s="18">
        <v>4</v>
      </c>
    </row>
    <row r="42" spans="1:41" x14ac:dyDescent="0.25">
      <c r="B42" s="403" t="s">
        <v>31</v>
      </c>
      <c r="C42" s="392" t="s">
        <v>51</v>
      </c>
      <c r="D42" s="393" t="s">
        <v>54</v>
      </c>
      <c r="E42" s="86" t="s">
        <v>2</v>
      </c>
      <c r="F42" s="11">
        <v>1</v>
      </c>
      <c r="G42" s="11">
        <v>5</v>
      </c>
      <c r="H42" s="11"/>
      <c r="I42" s="11"/>
      <c r="J42" s="11"/>
      <c r="K42" s="11"/>
      <c r="L42" s="18">
        <v>6</v>
      </c>
    </row>
    <row r="43" spans="1:41" x14ac:dyDescent="0.25">
      <c r="B43" s="405"/>
      <c r="C43" s="384"/>
      <c r="D43" s="386"/>
      <c r="E43" s="82" t="s">
        <v>3</v>
      </c>
      <c r="F43" s="11">
        <v>1</v>
      </c>
      <c r="G43" s="11"/>
      <c r="H43" s="11"/>
      <c r="I43" s="11"/>
      <c r="J43" s="11"/>
      <c r="K43" s="11"/>
      <c r="L43" s="18">
        <v>1</v>
      </c>
    </row>
    <row r="44" spans="1:41" ht="22.5" customHeight="1" x14ac:dyDescent="0.25">
      <c r="B44" s="112" t="s">
        <v>32</v>
      </c>
      <c r="C44" s="71" t="s">
        <v>51</v>
      </c>
      <c r="D44" s="72" t="s">
        <v>54</v>
      </c>
      <c r="E44" s="73" t="s">
        <v>2</v>
      </c>
      <c r="F44" s="11">
        <v>2</v>
      </c>
      <c r="G44" s="11">
        <v>6</v>
      </c>
      <c r="H44" s="11">
        <v>1</v>
      </c>
      <c r="I44" s="11">
        <v>2</v>
      </c>
      <c r="J44" s="11"/>
      <c r="K44" s="11"/>
      <c r="L44" s="18">
        <v>11</v>
      </c>
    </row>
    <row r="45" spans="1:41" x14ac:dyDescent="0.25">
      <c r="B45" s="403" t="s">
        <v>33</v>
      </c>
      <c r="C45" s="392" t="s">
        <v>51</v>
      </c>
      <c r="D45" s="393" t="s">
        <v>54</v>
      </c>
      <c r="E45" s="86" t="s">
        <v>2</v>
      </c>
      <c r="F45" s="11">
        <v>1</v>
      </c>
      <c r="G45" s="11">
        <v>2</v>
      </c>
      <c r="H45" s="11">
        <v>3</v>
      </c>
      <c r="I45" s="11"/>
      <c r="J45" s="11"/>
      <c r="K45" s="11"/>
      <c r="L45" s="18">
        <v>6</v>
      </c>
    </row>
    <row r="46" spans="1:41" x14ac:dyDescent="0.25">
      <c r="B46" s="405"/>
      <c r="C46" s="384"/>
      <c r="D46" s="386"/>
      <c r="E46" s="82" t="s">
        <v>3</v>
      </c>
      <c r="F46" s="11">
        <v>1</v>
      </c>
      <c r="G46" s="11"/>
      <c r="H46" s="11"/>
      <c r="I46" s="11"/>
      <c r="J46" s="11"/>
      <c r="K46" s="11"/>
      <c r="L46" s="18">
        <v>1</v>
      </c>
    </row>
    <row r="47" spans="1:41" x14ac:dyDescent="0.25">
      <c r="B47" s="211" t="s">
        <v>6</v>
      </c>
      <c r="C47" s="184"/>
      <c r="D47" s="185"/>
      <c r="E47" s="186"/>
      <c r="F47" s="180">
        <f t="shared" ref="F47:L47" si="2">SUM(F40:F46)</f>
        <v>7</v>
      </c>
      <c r="G47" s="181">
        <f t="shared" si="2"/>
        <v>16</v>
      </c>
      <c r="H47" s="181">
        <f t="shared" si="2"/>
        <v>5</v>
      </c>
      <c r="I47" s="181">
        <f t="shared" si="2"/>
        <v>4</v>
      </c>
      <c r="J47" s="181">
        <f t="shared" si="2"/>
        <v>0</v>
      </c>
      <c r="K47" s="181">
        <f t="shared" si="2"/>
        <v>0</v>
      </c>
      <c r="L47" s="182">
        <f t="shared" si="2"/>
        <v>32</v>
      </c>
    </row>
    <row r="48" spans="1:41" s="2" customFormat="1" ht="21" customHeight="1" x14ac:dyDescent="0.25">
      <c r="A48" s="4"/>
      <c r="B48" s="140" t="s">
        <v>34</v>
      </c>
      <c r="C48" s="28"/>
      <c r="D48" s="15"/>
      <c r="E48" s="20"/>
      <c r="F48" s="15"/>
      <c r="G48" s="15"/>
      <c r="H48" s="15"/>
      <c r="I48" s="15"/>
      <c r="J48" s="15"/>
      <c r="K48" s="15"/>
      <c r="L48" s="20"/>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ht="21.75" customHeight="1" x14ac:dyDescent="0.25">
      <c r="B49" s="403" t="s">
        <v>35</v>
      </c>
      <c r="C49" s="71" t="s">
        <v>50</v>
      </c>
      <c r="D49" s="72" t="s">
        <v>54</v>
      </c>
      <c r="E49" s="73" t="s">
        <v>2</v>
      </c>
      <c r="F49" s="11"/>
      <c r="G49" s="11"/>
      <c r="H49" s="11"/>
      <c r="I49" s="11"/>
      <c r="J49" s="11"/>
      <c r="K49" s="11">
        <v>1</v>
      </c>
      <c r="L49" s="18">
        <v>1</v>
      </c>
    </row>
    <row r="50" spans="1:41" ht="24.75" customHeight="1" x14ac:dyDescent="0.25">
      <c r="B50" s="405"/>
      <c r="C50" s="78" t="s">
        <v>51</v>
      </c>
      <c r="D50" s="80" t="s">
        <v>54</v>
      </c>
      <c r="E50" s="82" t="s">
        <v>2</v>
      </c>
      <c r="F50" s="11">
        <v>1</v>
      </c>
      <c r="G50" s="11">
        <v>3</v>
      </c>
      <c r="H50" s="11">
        <v>4</v>
      </c>
      <c r="I50" s="11"/>
      <c r="J50" s="11"/>
      <c r="K50" s="11"/>
      <c r="L50" s="18">
        <v>8</v>
      </c>
    </row>
    <row r="51" spans="1:41" ht="22.5" customHeight="1" x14ac:dyDescent="0.25">
      <c r="B51" s="112" t="s">
        <v>36</v>
      </c>
      <c r="C51" s="71" t="s">
        <v>51</v>
      </c>
      <c r="D51" s="72" t="s">
        <v>54</v>
      </c>
      <c r="E51" s="73" t="s">
        <v>2</v>
      </c>
      <c r="F51" s="11">
        <v>1</v>
      </c>
      <c r="G51" s="11">
        <v>2</v>
      </c>
      <c r="H51" s="11">
        <v>1</v>
      </c>
      <c r="I51" s="11"/>
      <c r="J51" s="11"/>
      <c r="K51" s="11"/>
      <c r="L51" s="18">
        <v>4</v>
      </c>
    </row>
    <row r="52" spans="1:41" x14ac:dyDescent="0.25">
      <c r="B52" s="403" t="s">
        <v>37</v>
      </c>
      <c r="C52" s="392" t="s">
        <v>51</v>
      </c>
      <c r="D52" s="393" t="s">
        <v>54</v>
      </c>
      <c r="E52" s="86" t="s">
        <v>2</v>
      </c>
      <c r="F52" s="11"/>
      <c r="G52" s="11"/>
      <c r="H52" s="11">
        <v>1</v>
      </c>
      <c r="I52" s="11"/>
      <c r="J52" s="11">
        <v>1</v>
      </c>
      <c r="K52" s="11"/>
      <c r="L52" s="18">
        <v>2</v>
      </c>
    </row>
    <row r="53" spans="1:41" x14ac:dyDescent="0.25">
      <c r="B53" s="405"/>
      <c r="C53" s="384"/>
      <c r="D53" s="386"/>
      <c r="E53" s="82" t="s">
        <v>3</v>
      </c>
      <c r="F53" s="11"/>
      <c r="G53" s="11">
        <v>1</v>
      </c>
      <c r="H53" s="11"/>
      <c r="I53" s="11"/>
      <c r="J53" s="11"/>
      <c r="K53" s="11"/>
      <c r="L53" s="18">
        <v>1</v>
      </c>
    </row>
    <row r="54" spans="1:41" ht="21" customHeight="1" x14ac:dyDescent="0.25">
      <c r="B54" s="112" t="s">
        <v>38</v>
      </c>
      <c r="C54" s="71" t="s">
        <v>51</v>
      </c>
      <c r="D54" s="72" t="s">
        <v>54</v>
      </c>
      <c r="E54" s="73" t="s">
        <v>2</v>
      </c>
      <c r="F54" s="11"/>
      <c r="G54" s="11">
        <v>3</v>
      </c>
      <c r="H54" s="11"/>
      <c r="I54" s="11"/>
      <c r="J54" s="11"/>
      <c r="K54" s="11"/>
      <c r="L54" s="18">
        <v>3</v>
      </c>
    </row>
    <row r="55" spans="1:41" ht="21" customHeight="1" x14ac:dyDescent="0.25">
      <c r="B55" s="111" t="s">
        <v>39</v>
      </c>
      <c r="C55" s="77" t="s">
        <v>51</v>
      </c>
      <c r="D55" s="79" t="s">
        <v>54</v>
      </c>
      <c r="E55" s="81" t="s">
        <v>2</v>
      </c>
      <c r="F55" s="11">
        <v>2</v>
      </c>
      <c r="G55" s="11">
        <v>1</v>
      </c>
      <c r="H55" s="11">
        <v>1</v>
      </c>
      <c r="I55" s="11"/>
      <c r="J55" s="11"/>
      <c r="K55" s="11"/>
      <c r="L55" s="18">
        <v>4</v>
      </c>
    </row>
    <row r="56" spans="1:41" x14ac:dyDescent="0.25">
      <c r="B56" s="215" t="s">
        <v>6</v>
      </c>
      <c r="C56" s="180"/>
      <c r="D56" s="181"/>
      <c r="E56" s="182"/>
      <c r="F56" s="181">
        <f t="shared" ref="F56:L56" si="3">SUM(F49:F55)</f>
        <v>4</v>
      </c>
      <c r="G56" s="181">
        <f t="shared" si="3"/>
        <v>10</v>
      </c>
      <c r="H56" s="181">
        <f t="shared" si="3"/>
        <v>7</v>
      </c>
      <c r="I56" s="181">
        <f t="shared" si="3"/>
        <v>0</v>
      </c>
      <c r="J56" s="181">
        <f t="shared" si="3"/>
        <v>1</v>
      </c>
      <c r="K56" s="181">
        <f t="shared" si="3"/>
        <v>1</v>
      </c>
      <c r="L56" s="182">
        <f t="shared" si="3"/>
        <v>23</v>
      </c>
    </row>
    <row r="57" spans="1:41" s="2" customFormat="1" ht="22.5" customHeight="1" x14ac:dyDescent="0.25">
      <c r="A57" s="4"/>
      <c r="B57" s="140" t="s">
        <v>40</v>
      </c>
      <c r="C57" s="28"/>
      <c r="D57" s="15"/>
      <c r="E57" s="20"/>
      <c r="F57" s="15"/>
      <c r="G57" s="15"/>
      <c r="H57" s="15"/>
      <c r="I57" s="15"/>
      <c r="J57" s="15"/>
      <c r="K57" s="15"/>
      <c r="L57" s="20"/>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x14ac:dyDescent="0.25">
      <c r="B58" s="403" t="s">
        <v>41</v>
      </c>
      <c r="C58" s="392" t="s">
        <v>51</v>
      </c>
      <c r="D58" s="393" t="s">
        <v>54</v>
      </c>
      <c r="E58" s="86" t="s">
        <v>2</v>
      </c>
      <c r="F58" s="11"/>
      <c r="G58" s="11">
        <v>2</v>
      </c>
      <c r="H58" s="11">
        <v>4</v>
      </c>
      <c r="I58" s="11"/>
      <c r="J58" s="11"/>
      <c r="K58" s="11"/>
      <c r="L58" s="18">
        <v>6</v>
      </c>
    </row>
    <row r="59" spans="1:41" x14ac:dyDescent="0.25">
      <c r="B59" s="405"/>
      <c r="C59" s="384"/>
      <c r="D59" s="386"/>
      <c r="E59" s="82" t="s">
        <v>3</v>
      </c>
      <c r="F59" s="11"/>
      <c r="G59" s="11">
        <v>1</v>
      </c>
      <c r="H59" s="11"/>
      <c r="I59" s="11"/>
      <c r="J59" s="11"/>
      <c r="K59" s="11"/>
      <c r="L59" s="18">
        <v>1</v>
      </c>
    </row>
    <row r="60" spans="1:41" ht="22.5" customHeight="1" x14ac:dyDescent="0.25">
      <c r="B60" s="112" t="s">
        <v>42</v>
      </c>
      <c r="C60" s="71" t="s">
        <v>51</v>
      </c>
      <c r="D60" s="72" t="s">
        <v>54</v>
      </c>
      <c r="E60" s="73" t="s">
        <v>2</v>
      </c>
      <c r="F60" s="11"/>
      <c r="G60" s="11"/>
      <c r="H60" s="11">
        <v>4</v>
      </c>
      <c r="I60" s="11"/>
      <c r="J60" s="11"/>
      <c r="K60" s="11"/>
      <c r="L60" s="18">
        <v>4</v>
      </c>
    </row>
    <row r="61" spans="1:41" ht="21.75" customHeight="1" x14ac:dyDescent="0.25">
      <c r="B61" s="112" t="s">
        <v>43</v>
      </c>
      <c r="C61" s="71" t="s">
        <v>51</v>
      </c>
      <c r="D61" s="72" t="s">
        <v>54</v>
      </c>
      <c r="E61" s="73" t="s">
        <v>2</v>
      </c>
      <c r="F61" s="11"/>
      <c r="G61" s="11">
        <v>2</v>
      </c>
      <c r="H61" s="11"/>
      <c r="I61" s="11"/>
      <c r="J61" s="11"/>
      <c r="K61" s="11"/>
      <c r="L61" s="18">
        <v>2</v>
      </c>
    </row>
    <row r="62" spans="1:41" ht="21" customHeight="1" x14ac:dyDescent="0.25">
      <c r="B62" s="111" t="s">
        <v>44</v>
      </c>
      <c r="C62" s="77" t="s">
        <v>51</v>
      </c>
      <c r="D62" s="79" t="s">
        <v>54</v>
      </c>
      <c r="E62" s="81" t="s">
        <v>2</v>
      </c>
      <c r="F62" s="11">
        <v>1</v>
      </c>
      <c r="G62" s="11">
        <v>4</v>
      </c>
      <c r="H62" s="11"/>
      <c r="I62" s="11">
        <v>4</v>
      </c>
      <c r="J62" s="11"/>
      <c r="K62" s="11"/>
      <c r="L62" s="18">
        <v>9</v>
      </c>
    </row>
    <row r="63" spans="1:41" x14ac:dyDescent="0.25">
      <c r="B63" s="215" t="s">
        <v>6</v>
      </c>
      <c r="C63" s="180"/>
      <c r="D63" s="181"/>
      <c r="E63" s="182"/>
      <c r="F63" s="181">
        <f t="shared" ref="F63:L63" si="4">SUM(F57:F62)</f>
        <v>1</v>
      </c>
      <c r="G63" s="181">
        <f t="shared" si="4"/>
        <v>9</v>
      </c>
      <c r="H63" s="181">
        <f t="shared" si="4"/>
        <v>8</v>
      </c>
      <c r="I63" s="181">
        <f t="shared" si="4"/>
        <v>4</v>
      </c>
      <c r="J63" s="181">
        <f t="shared" si="4"/>
        <v>0</v>
      </c>
      <c r="K63" s="181">
        <f t="shared" si="4"/>
        <v>0</v>
      </c>
      <c r="L63" s="182">
        <f t="shared" si="4"/>
        <v>22</v>
      </c>
    </row>
    <row r="64" spans="1:41" s="2" customFormat="1" ht="36.75" customHeight="1" x14ac:dyDescent="0.25">
      <c r="A64" s="4"/>
      <c r="B64" s="55" t="s">
        <v>45</v>
      </c>
      <c r="C64" s="28"/>
      <c r="D64" s="15"/>
      <c r="E64" s="20"/>
      <c r="F64" s="15"/>
      <c r="G64" s="15"/>
      <c r="H64" s="15"/>
      <c r="I64" s="15"/>
      <c r="J64" s="15"/>
      <c r="K64" s="15"/>
      <c r="L64" s="20"/>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2:12" x14ac:dyDescent="0.25">
      <c r="B65" s="403" t="s">
        <v>46</v>
      </c>
      <c r="C65" s="392" t="s">
        <v>50</v>
      </c>
      <c r="D65" s="393" t="s">
        <v>54</v>
      </c>
      <c r="E65" s="86" t="s">
        <v>2</v>
      </c>
      <c r="F65" s="11">
        <v>1</v>
      </c>
      <c r="G65" s="11">
        <v>1</v>
      </c>
      <c r="H65" s="11"/>
      <c r="I65" s="11">
        <v>2</v>
      </c>
      <c r="J65" s="11">
        <v>1</v>
      </c>
      <c r="K65" s="11"/>
      <c r="L65" s="18">
        <v>5</v>
      </c>
    </row>
    <row r="66" spans="2:12" x14ac:dyDescent="0.25">
      <c r="B66" s="404"/>
      <c r="C66" s="384"/>
      <c r="D66" s="386"/>
      <c r="E66" s="82" t="s">
        <v>3</v>
      </c>
      <c r="F66" s="11">
        <v>2</v>
      </c>
      <c r="G66" s="11">
        <v>1</v>
      </c>
      <c r="H66" s="11"/>
      <c r="I66" s="11"/>
      <c r="J66" s="11"/>
      <c r="K66" s="11"/>
      <c r="L66" s="18">
        <v>3</v>
      </c>
    </row>
    <row r="67" spans="2:12" x14ac:dyDescent="0.25">
      <c r="B67" s="404"/>
      <c r="C67" s="392" t="s">
        <v>51</v>
      </c>
      <c r="D67" s="393" t="s">
        <v>54</v>
      </c>
      <c r="E67" s="81" t="s">
        <v>2</v>
      </c>
      <c r="F67" s="11">
        <v>1</v>
      </c>
      <c r="G67" s="11">
        <v>5</v>
      </c>
      <c r="H67" s="11">
        <v>5</v>
      </c>
      <c r="I67" s="11"/>
      <c r="J67" s="11"/>
      <c r="K67" s="11"/>
      <c r="L67" s="18">
        <v>11</v>
      </c>
    </row>
    <row r="68" spans="2:12" x14ac:dyDescent="0.25">
      <c r="B68" s="405"/>
      <c r="C68" s="384"/>
      <c r="D68" s="386"/>
      <c r="E68" s="82" t="s">
        <v>3</v>
      </c>
      <c r="F68" s="11">
        <v>1</v>
      </c>
      <c r="G68" s="11"/>
      <c r="H68" s="11"/>
      <c r="I68" s="11"/>
      <c r="J68" s="11"/>
      <c r="K68" s="11"/>
      <c r="L68" s="18">
        <v>1</v>
      </c>
    </row>
    <row r="69" spans="2:12" ht="19.5" customHeight="1" x14ac:dyDescent="0.25">
      <c r="B69" s="112" t="s">
        <v>47</v>
      </c>
      <c r="C69" s="71" t="s">
        <v>51</v>
      </c>
      <c r="D69" s="72" t="s">
        <v>54</v>
      </c>
      <c r="E69" s="73" t="s">
        <v>2</v>
      </c>
      <c r="F69" s="11"/>
      <c r="G69" s="11">
        <v>1</v>
      </c>
      <c r="H69" s="11"/>
      <c r="I69" s="11"/>
      <c r="J69" s="11"/>
      <c r="K69" s="11"/>
      <c r="L69" s="18">
        <v>1</v>
      </c>
    </row>
    <row r="70" spans="2:12" ht="25.5" customHeight="1" x14ac:dyDescent="0.25">
      <c r="B70" s="112" t="s">
        <v>48</v>
      </c>
      <c r="C70" s="71" t="s">
        <v>51</v>
      </c>
      <c r="D70" s="72" t="s">
        <v>54</v>
      </c>
      <c r="E70" s="73" t="s">
        <v>2</v>
      </c>
      <c r="F70" s="11">
        <v>3</v>
      </c>
      <c r="G70" s="11">
        <v>2</v>
      </c>
      <c r="H70" s="11">
        <v>3</v>
      </c>
      <c r="I70" s="11">
        <v>1</v>
      </c>
      <c r="J70" s="11"/>
      <c r="K70" s="11"/>
      <c r="L70" s="18">
        <v>9</v>
      </c>
    </row>
    <row r="71" spans="2:12" ht="21" customHeight="1" x14ac:dyDescent="0.25">
      <c r="B71" s="112" t="s">
        <v>49</v>
      </c>
      <c r="C71" s="71" t="s">
        <v>51</v>
      </c>
      <c r="D71" s="72" t="s">
        <v>54</v>
      </c>
      <c r="E71" s="73" t="s">
        <v>2</v>
      </c>
      <c r="F71" s="11"/>
      <c r="G71" s="11">
        <v>2</v>
      </c>
      <c r="H71" s="11">
        <v>1</v>
      </c>
      <c r="I71" s="11"/>
      <c r="J71" s="11"/>
      <c r="K71" s="11"/>
      <c r="L71" s="18">
        <v>3</v>
      </c>
    </row>
    <row r="72" spans="2:12" x14ac:dyDescent="0.25">
      <c r="B72" s="222" t="s">
        <v>6</v>
      </c>
      <c r="C72" s="228"/>
      <c r="D72" s="229"/>
      <c r="E72" s="230"/>
      <c r="F72" s="180">
        <f t="shared" ref="F72:L72" si="5">SUM(F65:F71)</f>
        <v>8</v>
      </c>
      <c r="G72" s="181">
        <f t="shared" si="5"/>
        <v>12</v>
      </c>
      <c r="H72" s="181">
        <f t="shared" si="5"/>
        <v>9</v>
      </c>
      <c r="I72" s="181">
        <f t="shared" si="5"/>
        <v>3</v>
      </c>
      <c r="J72" s="181">
        <f t="shared" si="5"/>
        <v>1</v>
      </c>
      <c r="K72" s="181">
        <f t="shared" si="5"/>
        <v>0</v>
      </c>
      <c r="L72" s="182">
        <f t="shared" si="5"/>
        <v>33</v>
      </c>
    </row>
    <row r="73" spans="2:12" x14ac:dyDescent="0.25">
      <c r="B73" s="215" t="s">
        <v>0</v>
      </c>
      <c r="C73" s="180"/>
      <c r="D73" s="181"/>
      <c r="E73" s="182"/>
      <c r="F73" s="181">
        <v>28</v>
      </c>
      <c r="G73" s="181">
        <v>88</v>
      </c>
      <c r="H73" s="181">
        <v>83</v>
      </c>
      <c r="I73" s="181">
        <v>30</v>
      </c>
      <c r="J73" s="181">
        <v>22</v>
      </c>
      <c r="K73" s="181">
        <v>14</v>
      </c>
      <c r="L73" s="182">
        <v>265</v>
      </c>
    </row>
    <row r="74" spans="2:12" x14ac:dyDescent="0.25">
      <c r="B74" s="4" t="s">
        <v>55</v>
      </c>
      <c r="C74" s="4"/>
      <c r="D74" s="4"/>
      <c r="E74" s="5"/>
      <c r="F74" s="4"/>
      <c r="G74" s="4"/>
      <c r="H74" s="4"/>
      <c r="I74" s="4"/>
      <c r="J74" s="4"/>
      <c r="K74" s="4"/>
      <c r="L74" s="4"/>
    </row>
    <row r="75" spans="2:12" x14ac:dyDescent="0.25">
      <c r="B75" s="4" t="s">
        <v>56</v>
      </c>
      <c r="C75" s="4"/>
      <c r="D75" s="4"/>
      <c r="E75" s="5"/>
      <c r="F75" s="4"/>
      <c r="G75" s="4"/>
      <c r="H75" s="4"/>
      <c r="I75" s="4"/>
      <c r="J75" s="4"/>
      <c r="K75" s="4"/>
      <c r="L75" s="4"/>
    </row>
    <row r="76" spans="2:12" x14ac:dyDescent="0.25">
      <c r="B76" s="4"/>
      <c r="C76" s="4"/>
      <c r="D76" s="4"/>
      <c r="E76" s="4"/>
      <c r="F76" s="4"/>
      <c r="G76" s="4"/>
      <c r="H76" s="4"/>
      <c r="I76" s="4"/>
      <c r="J76" s="4"/>
      <c r="K76" s="4"/>
      <c r="L76" s="4"/>
    </row>
    <row r="77" spans="2:12" x14ac:dyDescent="0.25">
      <c r="B77" s="4"/>
      <c r="C77" s="4"/>
      <c r="D77" s="4"/>
      <c r="E77" s="4"/>
      <c r="F77" s="4"/>
      <c r="G77" s="4"/>
      <c r="H77" s="4"/>
      <c r="I77" s="4"/>
      <c r="J77" s="4"/>
      <c r="K77" s="4"/>
      <c r="L77" s="4"/>
    </row>
    <row r="78" spans="2:12" x14ac:dyDescent="0.25">
      <c r="B78" s="4"/>
      <c r="C78" s="4"/>
      <c r="D78" s="4"/>
      <c r="E78" s="4"/>
      <c r="F78" s="4"/>
      <c r="G78" s="4"/>
      <c r="H78" s="4"/>
      <c r="I78" s="4"/>
      <c r="J78" s="4"/>
      <c r="K78" s="4"/>
      <c r="L78" s="4"/>
    </row>
    <row r="79" spans="2:12" x14ac:dyDescent="0.25">
      <c r="B79" s="4"/>
      <c r="C79" s="4"/>
      <c r="D79" s="4"/>
      <c r="E79" s="4"/>
      <c r="F79" s="4"/>
      <c r="G79" s="4"/>
      <c r="H79" s="4"/>
      <c r="I79" s="4"/>
      <c r="J79" s="4"/>
      <c r="K79" s="4"/>
      <c r="L79" s="4"/>
    </row>
    <row r="80" spans="2:12" x14ac:dyDescent="0.25">
      <c r="B80" s="4"/>
      <c r="C80" s="4"/>
      <c r="D80" s="4"/>
      <c r="E80" s="4"/>
      <c r="F80" s="4"/>
      <c r="G80" s="4"/>
      <c r="H80" s="4"/>
      <c r="I80" s="4"/>
      <c r="J80" s="4"/>
      <c r="K80" s="4"/>
      <c r="L80" s="4"/>
    </row>
    <row r="81" spans="2:12" x14ac:dyDescent="0.25">
      <c r="B81" s="4"/>
      <c r="C81" s="4"/>
      <c r="D81" s="4"/>
      <c r="E81" s="4"/>
      <c r="F81" s="4"/>
      <c r="G81" s="4"/>
      <c r="H81" s="4"/>
      <c r="I81" s="4"/>
      <c r="J81" s="4"/>
      <c r="K81" s="4"/>
      <c r="L81" s="4"/>
    </row>
    <row r="82" spans="2:12" x14ac:dyDescent="0.25">
      <c r="B82" s="4"/>
      <c r="C82" s="4"/>
      <c r="D82" s="4"/>
      <c r="E82" s="4"/>
      <c r="F82" s="4"/>
      <c r="G82" s="4"/>
      <c r="H82" s="4"/>
      <c r="I82" s="4"/>
      <c r="J82" s="4"/>
      <c r="K82" s="4"/>
      <c r="L82" s="4"/>
    </row>
    <row r="83" spans="2:12" x14ac:dyDescent="0.25">
      <c r="B83" s="4"/>
      <c r="C83" s="4"/>
      <c r="D83" s="4"/>
      <c r="E83" s="4"/>
      <c r="F83" s="4"/>
      <c r="G83" s="4"/>
      <c r="H83" s="4"/>
      <c r="I83" s="4"/>
      <c r="J83" s="4"/>
      <c r="K83" s="4"/>
      <c r="L83" s="4"/>
    </row>
    <row r="84" spans="2:12" s="4" customFormat="1" x14ac:dyDescent="0.25"/>
    <row r="85" spans="2:12" s="4" customFormat="1" x14ac:dyDescent="0.25"/>
    <row r="86" spans="2:12" s="4" customFormat="1" x14ac:dyDescent="0.25"/>
    <row r="87" spans="2:12" s="4" customFormat="1" x14ac:dyDescent="0.25"/>
    <row r="88" spans="2:12" s="4" customFormat="1" x14ac:dyDescent="0.25"/>
    <row r="89" spans="2:12" s="4" customFormat="1" x14ac:dyDescent="0.25"/>
    <row r="90" spans="2:12" s="4" customFormat="1" x14ac:dyDescent="0.25"/>
    <row r="91" spans="2:12" s="4" customFormat="1" x14ac:dyDescent="0.25"/>
    <row r="92" spans="2:12" s="4" customFormat="1" x14ac:dyDescent="0.25"/>
    <row r="93" spans="2:12" s="4" customFormat="1" x14ac:dyDescent="0.25"/>
    <row r="94" spans="2:12" s="4" customFormat="1" x14ac:dyDescent="0.25"/>
    <row r="95" spans="2:12" s="4" customFormat="1" x14ac:dyDescent="0.25"/>
    <row r="96" spans="2:12"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sheetData>
  <mergeCells count="42">
    <mergeCell ref="B58:B59"/>
    <mergeCell ref="C58:C59"/>
    <mergeCell ref="D58:D59"/>
    <mergeCell ref="B65:B68"/>
    <mergeCell ref="C65:C66"/>
    <mergeCell ref="D65:D66"/>
    <mergeCell ref="C67:C68"/>
    <mergeCell ref="D67:D68"/>
    <mergeCell ref="B45:B46"/>
    <mergeCell ref="C45:C46"/>
    <mergeCell ref="D45:D46"/>
    <mergeCell ref="B49:B50"/>
    <mergeCell ref="B52:B53"/>
    <mergeCell ref="C52:C53"/>
    <mergeCell ref="D52:D53"/>
    <mergeCell ref="B35:B37"/>
    <mergeCell ref="C35:C37"/>
    <mergeCell ref="B42:B43"/>
    <mergeCell ref="C42:C43"/>
    <mergeCell ref="D42:D43"/>
    <mergeCell ref="E20:E21"/>
    <mergeCell ref="B25:B28"/>
    <mergeCell ref="C26:C28"/>
    <mergeCell ref="D27:D28"/>
    <mergeCell ref="B31:B32"/>
    <mergeCell ref="C31:C32"/>
    <mergeCell ref="D31:D32"/>
    <mergeCell ref="B18:B22"/>
    <mergeCell ref="C18:C19"/>
    <mergeCell ref="D18:D19"/>
    <mergeCell ref="C20:C22"/>
    <mergeCell ref="D20:D21"/>
    <mergeCell ref="B1:L1"/>
    <mergeCell ref="B2:L2"/>
    <mergeCell ref="B6:B17"/>
    <mergeCell ref="C6:C12"/>
    <mergeCell ref="D6:D7"/>
    <mergeCell ref="D8:D9"/>
    <mergeCell ref="D10:D12"/>
    <mergeCell ref="C13:C17"/>
    <mergeCell ref="D13:D14"/>
    <mergeCell ref="D16:D17"/>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1"/>
  <sheetViews>
    <sheetView workbookViewId="0">
      <selection activeCell="B1" sqref="B1:L1"/>
    </sheetView>
  </sheetViews>
  <sheetFormatPr baseColWidth="10" defaultRowHeight="15" x14ac:dyDescent="0.25"/>
  <cols>
    <col min="1" max="1" width="23" style="4" customWidth="1"/>
    <col min="2" max="2" width="27.7109375" customWidth="1"/>
    <col min="3" max="4" width="16" customWidth="1"/>
    <col min="5" max="5" width="13" customWidth="1"/>
    <col min="13" max="15" width="11.42578125" style="4"/>
  </cols>
  <sheetData>
    <row r="1" spans="1:15" ht="43.5" customHeight="1" x14ac:dyDescent="0.25">
      <c r="B1" s="382" t="s">
        <v>224</v>
      </c>
      <c r="C1" s="382"/>
      <c r="D1" s="382"/>
      <c r="E1" s="382"/>
      <c r="F1" s="382"/>
      <c r="G1" s="382"/>
      <c r="H1" s="382"/>
      <c r="I1" s="382"/>
      <c r="J1" s="382"/>
      <c r="K1" s="382"/>
      <c r="L1" s="382"/>
    </row>
    <row r="2" spans="1:15" ht="22.5" customHeight="1" x14ac:dyDescent="0.25">
      <c r="B2" s="382"/>
      <c r="C2" s="382"/>
      <c r="D2" s="382"/>
      <c r="E2" s="382"/>
      <c r="F2" s="382"/>
      <c r="G2" s="382"/>
      <c r="H2" s="382"/>
      <c r="I2" s="382"/>
      <c r="J2" s="382"/>
      <c r="K2" s="382"/>
      <c r="L2" s="382"/>
    </row>
    <row r="3" spans="1:15" ht="26.25" customHeight="1" x14ac:dyDescent="0.25">
      <c r="B3" s="6"/>
      <c r="C3" s="6"/>
      <c r="D3" s="6"/>
      <c r="E3" s="6"/>
      <c r="F3" s="6"/>
      <c r="G3" s="6"/>
      <c r="H3" s="6"/>
      <c r="I3" s="6"/>
      <c r="J3" s="6"/>
      <c r="K3" s="6"/>
      <c r="L3" s="6"/>
    </row>
    <row r="4" spans="1:15" ht="45" x14ac:dyDescent="0.25">
      <c r="B4" s="202" t="s">
        <v>60</v>
      </c>
      <c r="C4" s="198" t="s">
        <v>61</v>
      </c>
      <c r="D4" s="198" t="s">
        <v>62</v>
      </c>
      <c r="E4" s="198" t="s">
        <v>9</v>
      </c>
      <c r="F4" s="199" t="s">
        <v>10</v>
      </c>
      <c r="G4" s="198" t="s">
        <v>11</v>
      </c>
      <c r="H4" s="198" t="s">
        <v>12</v>
      </c>
      <c r="I4" s="198" t="s">
        <v>13</v>
      </c>
      <c r="J4" s="198" t="s">
        <v>14</v>
      </c>
      <c r="K4" s="198" t="s">
        <v>65</v>
      </c>
      <c r="L4" s="198" t="s">
        <v>0</v>
      </c>
    </row>
    <row r="5" spans="1:15" s="2" customFormat="1" ht="19.5" customHeight="1" x14ac:dyDescent="0.25">
      <c r="A5" s="4"/>
      <c r="B5" s="116" t="s">
        <v>17</v>
      </c>
      <c r="C5" s="40"/>
      <c r="D5" s="38"/>
      <c r="E5" s="39"/>
      <c r="F5" s="38"/>
      <c r="G5" s="38"/>
      <c r="H5" s="38"/>
      <c r="I5" s="38"/>
      <c r="J5" s="38"/>
      <c r="K5" s="38"/>
      <c r="L5" s="39"/>
      <c r="M5" s="4"/>
      <c r="N5" s="4"/>
      <c r="O5" s="4"/>
    </row>
    <row r="6" spans="1:15" x14ac:dyDescent="0.25">
      <c r="B6" s="403" t="s">
        <v>18</v>
      </c>
      <c r="C6" s="392" t="s">
        <v>50</v>
      </c>
      <c r="D6" s="393" t="s">
        <v>52</v>
      </c>
      <c r="E6" s="90" t="s">
        <v>2</v>
      </c>
      <c r="F6" s="22"/>
      <c r="G6" s="22"/>
      <c r="H6" s="22"/>
      <c r="I6" s="22"/>
      <c r="J6" s="22">
        <v>3</v>
      </c>
      <c r="K6" s="22">
        <v>2</v>
      </c>
      <c r="L6" s="25">
        <v>5</v>
      </c>
    </row>
    <row r="7" spans="1:15" x14ac:dyDescent="0.25">
      <c r="B7" s="404"/>
      <c r="C7" s="383"/>
      <c r="D7" s="385"/>
      <c r="E7" s="98" t="s">
        <v>4</v>
      </c>
      <c r="F7" s="22"/>
      <c r="G7" s="22"/>
      <c r="H7" s="22"/>
      <c r="I7" s="22"/>
      <c r="J7" s="22"/>
      <c r="K7" s="22">
        <v>1</v>
      </c>
      <c r="L7" s="25">
        <v>1</v>
      </c>
    </row>
    <row r="8" spans="1:15" x14ac:dyDescent="0.25">
      <c r="B8" s="404"/>
      <c r="C8" s="383"/>
      <c r="D8" s="385" t="s">
        <v>53</v>
      </c>
      <c r="E8" s="98" t="s">
        <v>2</v>
      </c>
      <c r="F8" s="22"/>
      <c r="G8" s="22"/>
      <c r="H8" s="22"/>
      <c r="I8" s="22"/>
      <c r="J8" s="22">
        <v>1</v>
      </c>
      <c r="K8" s="22">
        <v>2</v>
      </c>
      <c r="L8" s="25">
        <v>3</v>
      </c>
    </row>
    <row r="9" spans="1:15" x14ac:dyDescent="0.25">
      <c r="B9" s="404"/>
      <c r="C9" s="383"/>
      <c r="D9" s="385"/>
      <c r="E9" s="98" t="s">
        <v>4</v>
      </c>
      <c r="F9" s="22"/>
      <c r="G9" s="22"/>
      <c r="H9" s="22"/>
      <c r="I9" s="22"/>
      <c r="J9" s="22"/>
      <c r="K9" s="22">
        <v>1</v>
      </c>
      <c r="L9" s="25">
        <v>1</v>
      </c>
    </row>
    <row r="10" spans="1:15" x14ac:dyDescent="0.25">
      <c r="B10" s="404"/>
      <c r="C10" s="383"/>
      <c r="D10" s="385" t="s">
        <v>54</v>
      </c>
      <c r="E10" s="98" t="s">
        <v>2</v>
      </c>
      <c r="F10" s="22"/>
      <c r="G10" s="22"/>
      <c r="H10" s="22">
        <v>3</v>
      </c>
      <c r="I10" s="22">
        <v>1</v>
      </c>
      <c r="J10" s="22">
        <v>3</v>
      </c>
      <c r="K10" s="22">
        <v>2</v>
      </c>
      <c r="L10" s="25">
        <v>9</v>
      </c>
    </row>
    <row r="11" spans="1:15" x14ac:dyDescent="0.25">
      <c r="B11" s="404"/>
      <c r="C11" s="383"/>
      <c r="D11" s="385"/>
      <c r="E11" s="98" t="s">
        <v>4</v>
      </c>
      <c r="F11" s="22"/>
      <c r="G11" s="22"/>
      <c r="H11" s="22"/>
      <c r="I11" s="22"/>
      <c r="J11" s="22"/>
      <c r="K11" s="22">
        <v>3</v>
      </c>
      <c r="L11" s="25">
        <v>3</v>
      </c>
    </row>
    <row r="12" spans="1:15" x14ac:dyDescent="0.25">
      <c r="B12" s="404"/>
      <c r="C12" s="384"/>
      <c r="D12" s="386"/>
      <c r="E12" s="91" t="s">
        <v>3</v>
      </c>
      <c r="F12" s="22"/>
      <c r="G12" s="22">
        <v>2</v>
      </c>
      <c r="H12" s="22"/>
      <c r="I12" s="22"/>
      <c r="J12" s="22"/>
      <c r="K12" s="22"/>
      <c r="L12" s="25">
        <v>2</v>
      </c>
    </row>
    <row r="13" spans="1:15" ht="18.75" customHeight="1" x14ac:dyDescent="0.25">
      <c r="B13" s="404"/>
      <c r="C13" s="383" t="s">
        <v>51</v>
      </c>
      <c r="D13" s="93" t="s">
        <v>52</v>
      </c>
      <c r="E13" s="98" t="s">
        <v>2</v>
      </c>
      <c r="F13" s="22"/>
      <c r="G13" s="22"/>
      <c r="H13" s="22">
        <v>1</v>
      </c>
      <c r="I13" s="22">
        <v>2</v>
      </c>
      <c r="J13" s="22">
        <v>1</v>
      </c>
      <c r="K13" s="22"/>
      <c r="L13" s="25">
        <v>4</v>
      </c>
    </row>
    <row r="14" spans="1:15" ht="17.25" customHeight="1" x14ac:dyDescent="0.25">
      <c r="B14" s="404"/>
      <c r="C14" s="383"/>
      <c r="D14" s="93" t="s">
        <v>53</v>
      </c>
      <c r="E14" s="98" t="s">
        <v>2</v>
      </c>
      <c r="F14" s="22"/>
      <c r="G14" s="22"/>
      <c r="H14" s="22"/>
      <c r="I14" s="22"/>
      <c r="J14" s="22">
        <v>1</v>
      </c>
      <c r="K14" s="22"/>
      <c r="L14" s="25">
        <v>1</v>
      </c>
    </row>
    <row r="15" spans="1:15" x14ac:dyDescent="0.25">
      <c r="B15" s="404"/>
      <c r="C15" s="383"/>
      <c r="D15" s="385" t="s">
        <v>54</v>
      </c>
      <c r="E15" s="98" t="s">
        <v>2</v>
      </c>
      <c r="F15" s="22"/>
      <c r="G15" s="22">
        <v>4</v>
      </c>
      <c r="H15" s="22">
        <v>31</v>
      </c>
      <c r="I15" s="22">
        <v>11</v>
      </c>
      <c r="J15" s="22">
        <v>7</v>
      </c>
      <c r="K15" s="22">
        <v>1</v>
      </c>
      <c r="L15" s="25">
        <v>54</v>
      </c>
    </row>
    <row r="16" spans="1:15" x14ac:dyDescent="0.25">
      <c r="B16" s="405"/>
      <c r="C16" s="384"/>
      <c r="D16" s="386"/>
      <c r="E16" s="91" t="s">
        <v>3</v>
      </c>
      <c r="F16" s="22"/>
      <c r="G16" s="22">
        <v>2</v>
      </c>
      <c r="H16" s="22">
        <v>1</v>
      </c>
      <c r="I16" s="22"/>
      <c r="J16" s="22"/>
      <c r="K16" s="22"/>
      <c r="L16" s="25">
        <v>3</v>
      </c>
    </row>
    <row r="17" spans="2:12" ht="23.25" customHeight="1" x14ac:dyDescent="0.25">
      <c r="B17" s="403" t="s">
        <v>19</v>
      </c>
      <c r="C17" s="84" t="s">
        <v>50</v>
      </c>
      <c r="D17" s="85" t="s">
        <v>54</v>
      </c>
      <c r="E17" s="86" t="s">
        <v>2</v>
      </c>
      <c r="F17" s="22"/>
      <c r="G17" s="22"/>
      <c r="H17" s="22"/>
      <c r="I17" s="22"/>
      <c r="J17" s="22">
        <v>2</v>
      </c>
      <c r="K17" s="22"/>
      <c r="L17" s="25">
        <v>2</v>
      </c>
    </row>
    <row r="18" spans="2:12" ht="18" customHeight="1" x14ac:dyDescent="0.25">
      <c r="B18" s="404"/>
      <c r="C18" s="392" t="s">
        <v>51</v>
      </c>
      <c r="D18" s="88" t="s">
        <v>52</v>
      </c>
      <c r="E18" s="90" t="s">
        <v>2</v>
      </c>
      <c r="F18" s="22"/>
      <c r="G18" s="22"/>
      <c r="H18" s="22"/>
      <c r="I18" s="22">
        <v>1</v>
      </c>
      <c r="J18" s="22"/>
      <c r="K18" s="22"/>
      <c r="L18" s="25">
        <v>1</v>
      </c>
    </row>
    <row r="19" spans="2:12" ht="21" customHeight="1" x14ac:dyDescent="0.25">
      <c r="B19" s="405"/>
      <c r="C19" s="384"/>
      <c r="D19" s="89" t="s">
        <v>54</v>
      </c>
      <c r="E19" s="91" t="s">
        <v>2</v>
      </c>
      <c r="F19" s="22"/>
      <c r="G19" s="22">
        <v>1</v>
      </c>
      <c r="H19" s="22">
        <v>3</v>
      </c>
      <c r="I19" s="22">
        <v>1</v>
      </c>
      <c r="J19" s="22"/>
      <c r="K19" s="22"/>
      <c r="L19" s="25">
        <v>5</v>
      </c>
    </row>
    <row r="20" spans="2:12" ht="22.5" customHeight="1" x14ac:dyDescent="0.25">
      <c r="B20" s="112" t="s">
        <v>20</v>
      </c>
      <c r="C20" s="71" t="s">
        <v>51</v>
      </c>
      <c r="D20" s="72" t="s">
        <v>54</v>
      </c>
      <c r="E20" s="73" t="s">
        <v>2</v>
      </c>
      <c r="F20" s="22"/>
      <c r="G20" s="22"/>
      <c r="H20" s="22">
        <v>4</v>
      </c>
      <c r="I20" s="22">
        <v>1</v>
      </c>
      <c r="J20" s="22">
        <v>1</v>
      </c>
      <c r="K20" s="22"/>
      <c r="L20" s="25">
        <v>6</v>
      </c>
    </row>
    <row r="21" spans="2:12" ht="30" customHeight="1" x14ac:dyDescent="0.25">
      <c r="B21" s="112" t="s">
        <v>21</v>
      </c>
      <c r="C21" s="71" t="s">
        <v>51</v>
      </c>
      <c r="D21" s="72" t="s">
        <v>54</v>
      </c>
      <c r="E21" s="73" t="s">
        <v>2</v>
      </c>
      <c r="F21" s="22"/>
      <c r="G21" s="22"/>
      <c r="H21" s="22">
        <v>3</v>
      </c>
      <c r="I21" s="22">
        <v>1</v>
      </c>
      <c r="J21" s="22"/>
      <c r="K21" s="22"/>
      <c r="L21" s="25">
        <v>4</v>
      </c>
    </row>
    <row r="22" spans="2:12" ht="27.75" customHeight="1" x14ac:dyDescent="0.25">
      <c r="B22" s="403" t="s">
        <v>22</v>
      </c>
      <c r="C22" s="71" t="s">
        <v>50</v>
      </c>
      <c r="D22" s="72" t="s">
        <v>54</v>
      </c>
      <c r="E22" s="73" t="s">
        <v>2</v>
      </c>
      <c r="F22" s="22"/>
      <c r="G22" s="22"/>
      <c r="H22" s="22"/>
      <c r="I22" s="22">
        <v>1</v>
      </c>
      <c r="J22" s="22">
        <v>2</v>
      </c>
      <c r="K22" s="22"/>
      <c r="L22" s="25">
        <v>3</v>
      </c>
    </row>
    <row r="23" spans="2:12" x14ac:dyDescent="0.25">
      <c r="B23" s="404"/>
      <c r="C23" s="383" t="s">
        <v>51</v>
      </c>
      <c r="D23" s="79" t="s">
        <v>52</v>
      </c>
      <c r="E23" s="81" t="s">
        <v>2</v>
      </c>
      <c r="F23" s="22"/>
      <c r="G23" s="22"/>
      <c r="H23" s="22"/>
      <c r="I23" s="22">
        <v>1</v>
      </c>
      <c r="J23" s="22"/>
      <c r="K23" s="22"/>
      <c r="L23" s="25">
        <v>1</v>
      </c>
    </row>
    <row r="24" spans="2:12" x14ac:dyDescent="0.25">
      <c r="B24" s="404"/>
      <c r="C24" s="383"/>
      <c r="D24" s="385" t="s">
        <v>54</v>
      </c>
      <c r="E24" s="81" t="s">
        <v>2</v>
      </c>
      <c r="F24" s="22"/>
      <c r="G24" s="22">
        <v>1</v>
      </c>
      <c r="H24" s="22">
        <v>5</v>
      </c>
      <c r="I24" s="22">
        <v>1</v>
      </c>
      <c r="J24" s="22">
        <v>1</v>
      </c>
      <c r="K24" s="22"/>
      <c r="L24" s="25">
        <v>8</v>
      </c>
    </row>
    <row r="25" spans="2:12" x14ac:dyDescent="0.25">
      <c r="B25" s="405"/>
      <c r="C25" s="384"/>
      <c r="D25" s="386"/>
      <c r="E25" s="82" t="s">
        <v>4</v>
      </c>
      <c r="F25" s="22"/>
      <c r="G25" s="22"/>
      <c r="H25" s="22"/>
      <c r="I25" s="22"/>
      <c r="J25" s="22"/>
      <c r="K25" s="22">
        <v>1</v>
      </c>
      <c r="L25" s="25">
        <v>1</v>
      </c>
    </row>
    <row r="26" spans="2:12" x14ac:dyDescent="0.25">
      <c r="B26" s="215" t="s">
        <v>5</v>
      </c>
      <c r="C26" s="190"/>
      <c r="D26" s="191"/>
      <c r="E26" s="192"/>
      <c r="F26" s="191">
        <f t="shared" ref="F26:L26" si="0">SUM(F6:F25)</f>
        <v>0</v>
      </c>
      <c r="G26" s="191">
        <f t="shared" si="0"/>
        <v>10</v>
      </c>
      <c r="H26" s="191">
        <f t="shared" si="0"/>
        <v>51</v>
      </c>
      <c r="I26" s="191">
        <f t="shared" si="0"/>
        <v>21</v>
      </c>
      <c r="J26" s="191">
        <f t="shared" si="0"/>
        <v>22</v>
      </c>
      <c r="K26" s="191">
        <f t="shared" si="0"/>
        <v>13</v>
      </c>
      <c r="L26" s="192">
        <f t="shared" si="0"/>
        <v>117</v>
      </c>
    </row>
    <row r="27" spans="2:12" ht="20.25" customHeight="1" x14ac:dyDescent="0.25">
      <c r="B27" s="115" t="s">
        <v>23</v>
      </c>
      <c r="C27" s="21"/>
      <c r="D27" s="22"/>
      <c r="E27" s="25"/>
      <c r="F27" s="22"/>
      <c r="G27" s="22"/>
      <c r="H27" s="22"/>
      <c r="I27" s="22"/>
      <c r="J27" s="22"/>
      <c r="K27" s="22"/>
      <c r="L27" s="25"/>
    </row>
    <row r="28" spans="2:12" x14ac:dyDescent="0.25">
      <c r="B28" s="403" t="s">
        <v>24</v>
      </c>
      <c r="C28" s="392" t="s">
        <v>51</v>
      </c>
      <c r="D28" s="393" t="s">
        <v>54</v>
      </c>
      <c r="E28" s="90" t="s">
        <v>2</v>
      </c>
      <c r="F28" s="22"/>
      <c r="G28" s="22">
        <v>2</v>
      </c>
      <c r="H28" s="22">
        <v>2</v>
      </c>
      <c r="I28" s="22">
        <v>3</v>
      </c>
      <c r="J28" s="22">
        <v>1</v>
      </c>
      <c r="K28" s="22"/>
      <c r="L28" s="25">
        <v>8</v>
      </c>
    </row>
    <row r="29" spans="2:12" x14ac:dyDescent="0.25">
      <c r="B29" s="405"/>
      <c r="C29" s="384"/>
      <c r="D29" s="386"/>
      <c r="E29" s="91" t="s">
        <v>3</v>
      </c>
      <c r="F29" s="22"/>
      <c r="G29" s="22"/>
      <c r="H29" s="22"/>
      <c r="I29" s="22">
        <v>1</v>
      </c>
      <c r="J29" s="22"/>
      <c r="K29" s="22"/>
      <c r="L29" s="25">
        <v>1</v>
      </c>
    </row>
    <row r="30" spans="2:12" ht="21" customHeight="1" x14ac:dyDescent="0.25">
      <c r="B30" s="112" t="s">
        <v>25</v>
      </c>
      <c r="C30" s="126" t="s">
        <v>51</v>
      </c>
      <c r="D30" s="127" t="s">
        <v>54</v>
      </c>
      <c r="E30" s="128" t="s">
        <v>2</v>
      </c>
      <c r="F30" s="22"/>
      <c r="G30" s="22">
        <v>1</v>
      </c>
      <c r="H30" s="22">
        <v>4</v>
      </c>
      <c r="I30" s="22"/>
      <c r="J30" s="22"/>
      <c r="K30" s="22"/>
      <c r="L30" s="25">
        <v>5</v>
      </c>
    </row>
    <row r="31" spans="2:12" ht="21" customHeight="1" x14ac:dyDescent="0.25">
      <c r="B31" s="112" t="s">
        <v>26</v>
      </c>
      <c r="C31" s="126" t="s">
        <v>51</v>
      </c>
      <c r="D31" s="127" t="s">
        <v>54</v>
      </c>
      <c r="E31" s="128" t="s">
        <v>2</v>
      </c>
      <c r="F31" s="22"/>
      <c r="G31" s="22"/>
      <c r="H31" s="22">
        <v>4</v>
      </c>
      <c r="I31" s="22">
        <v>1</v>
      </c>
      <c r="J31" s="22"/>
      <c r="K31" s="22"/>
      <c r="L31" s="25">
        <v>5</v>
      </c>
    </row>
    <row r="32" spans="2:12" x14ac:dyDescent="0.25">
      <c r="B32" s="403" t="s">
        <v>27</v>
      </c>
      <c r="C32" s="392" t="s">
        <v>51</v>
      </c>
      <c r="D32" s="88" t="s">
        <v>52</v>
      </c>
      <c r="E32" s="90" t="s">
        <v>2</v>
      </c>
      <c r="F32" s="22"/>
      <c r="G32" s="22"/>
      <c r="H32" s="22"/>
      <c r="I32" s="22"/>
      <c r="J32" s="22">
        <v>1</v>
      </c>
      <c r="K32" s="22"/>
      <c r="L32" s="25">
        <v>1</v>
      </c>
    </row>
    <row r="33" spans="1:15" x14ac:dyDescent="0.25">
      <c r="B33" s="404"/>
      <c r="C33" s="383"/>
      <c r="D33" s="93" t="s">
        <v>53</v>
      </c>
      <c r="E33" s="98" t="s">
        <v>2</v>
      </c>
      <c r="F33" s="22"/>
      <c r="G33" s="22"/>
      <c r="H33" s="22"/>
      <c r="I33" s="22">
        <v>1</v>
      </c>
      <c r="J33" s="22"/>
      <c r="K33" s="22"/>
      <c r="L33" s="25">
        <v>1</v>
      </c>
    </row>
    <row r="34" spans="1:15" x14ac:dyDescent="0.25">
      <c r="B34" s="405"/>
      <c r="C34" s="384"/>
      <c r="D34" s="89" t="s">
        <v>54</v>
      </c>
      <c r="E34" s="91" t="s">
        <v>2</v>
      </c>
      <c r="F34" s="22"/>
      <c r="G34" s="22">
        <v>2</v>
      </c>
      <c r="H34" s="22">
        <v>3</v>
      </c>
      <c r="I34" s="22">
        <v>1</v>
      </c>
      <c r="J34" s="22"/>
      <c r="K34" s="22"/>
      <c r="L34" s="25">
        <v>6</v>
      </c>
    </row>
    <row r="35" spans="1:15" x14ac:dyDescent="0.25">
      <c r="B35" s="211" t="s">
        <v>5</v>
      </c>
      <c r="C35" s="197"/>
      <c r="D35" s="188"/>
      <c r="E35" s="189"/>
      <c r="F35" s="190">
        <f t="shared" ref="F35:L35" si="1">SUM(F28:F34)</f>
        <v>0</v>
      </c>
      <c r="G35" s="191">
        <f t="shared" si="1"/>
        <v>5</v>
      </c>
      <c r="H35" s="191">
        <f t="shared" si="1"/>
        <v>13</v>
      </c>
      <c r="I35" s="191">
        <f t="shared" si="1"/>
        <v>7</v>
      </c>
      <c r="J35" s="191">
        <f t="shared" si="1"/>
        <v>2</v>
      </c>
      <c r="K35" s="191">
        <f t="shared" si="1"/>
        <v>0</v>
      </c>
      <c r="L35" s="192">
        <f t="shared" si="1"/>
        <v>27</v>
      </c>
    </row>
    <row r="36" spans="1:15" s="2" customFormat="1" ht="19.5" customHeight="1" x14ac:dyDescent="0.25">
      <c r="A36" s="4"/>
      <c r="B36" s="140" t="s">
        <v>28</v>
      </c>
      <c r="C36" s="23"/>
      <c r="D36" s="24"/>
      <c r="E36" s="26"/>
      <c r="F36" s="24"/>
      <c r="G36" s="24"/>
      <c r="H36" s="24"/>
      <c r="I36" s="24"/>
      <c r="J36" s="24"/>
      <c r="K36" s="24"/>
      <c r="L36" s="26"/>
      <c r="M36" s="4"/>
      <c r="N36" s="4"/>
      <c r="O36" s="4"/>
    </row>
    <row r="37" spans="1:15" ht="21.75" customHeight="1" x14ac:dyDescent="0.25">
      <c r="B37" s="112" t="s">
        <v>29</v>
      </c>
      <c r="C37" s="71" t="s">
        <v>51</v>
      </c>
      <c r="D37" s="72" t="s">
        <v>54</v>
      </c>
      <c r="E37" s="73" t="s">
        <v>2</v>
      </c>
      <c r="F37" s="22"/>
      <c r="G37" s="22">
        <v>2</v>
      </c>
      <c r="H37" s="22"/>
      <c r="I37" s="22">
        <v>1</v>
      </c>
      <c r="J37" s="22"/>
      <c r="K37" s="22"/>
      <c r="L37" s="25">
        <v>3</v>
      </c>
    </row>
    <row r="38" spans="1:15" ht="26.25" customHeight="1" x14ac:dyDescent="0.25">
      <c r="B38" s="117" t="s">
        <v>30</v>
      </c>
      <c r="C38" s="78" t="s">
        <v>51</v>
      </c>
      <c r="D38" s="80" t="s">
        <v>54</v>
      </c>
      <c r="E38" s="82" t="s">
        <v>2</v>
      </c>
      <c r="F38" s="22">
        <v>1</v>
      </c>
      <c r="G38" s="22">
        <v>1</v>
      </c>
      <c r="H38" s="22"/>
      <c r="I38" s="22">
        <v>2</v>
      </c>
      <c r="J38" s="22"/>
      <c r="K38" s="22"/>
      <c r="L38" s="25">
        <v>4</v>
      </c>
    </row>
    <row r="39" spans="1:15" x14ac:dyDescent="0.25">
      <c r="B39" s="403" t="s">
        <v>31</v>
      </c>
      <c r="C39" s="392" t="s">
        <v>51</v>
      </c>
      <c r="D39" s="393" t="s">
        <v>54</v>
      </c>
      <c r="E39" s="86" t="s">
        <v>2</v>
      </c>
      <c r="F39" s="22"/>
      <c r="G39" s="22">
        <v>3</v>
      </c>
      <c r="H39" s="22">
        <v>2</v>
      </c>
      <c r="I39" s="22"/>
      <c r="J39" s="22"/>
      <c r="K39" s="22"/>
      <c r="L39" s="25">
        <v>5</v>
      </c>
    </row>
    <row r="40" spans="1:15" x14ac:dyDescent="0.25">
      <c r="B40" s="405"/>
      <c r="C40" s="384"/>
      <c r="D40" s="386"/>
      <c r="E40" s="82" t="s">
        <v>3</v>
      </c>
      <c r="F40" s="22">
        <v>1</v>
      </c>
      <c r="G40" s="22"/>
      <c r="H40" s="22"/>
      <c r="I40" s="22"/>
      <c r="J40" s="22"/>
      <c r="K40" s="22"/>
      <c r="L40" s="25">
        <v>1</v>
      </c>
    </row>
    <row r="41" spans="1:15" x14ac:dyDescent="0.25">
      <c r="B41" s="403" t="s">
        <v>32</v>
      </c>
      <c r="C41" s="392" t="s">
        <v>51</v>
      </c>
      <c r="D41" s="393" t="s">
        <v>54</v>
      </c>
      <c r="E41" s="86" t="s">
        <v>2</v>
      </c>
      <c r="F41" s="22"/>
      <c r="G41" s="22">
        <v>2</v>
      </c>
      <c r="H41" s="22">
        <v>4</v>
      </c>
      <c r="I41" s="22">
        <v>3</v>
      </c>
      <c r="J41" s="22"/>
      <c r="K41" s="22"/>
      <c r="L41" s="25">
        <v>9</v>
      </c>
    </row>
    <row r="42" spans="1:15" x14ac:dyDescent="0.25">
      <c r="B42" s="405"/>
      <c r="C42" s="384"/>
      <c r="D42" s="386"/>
      <c r="E42" s="82" t="s">
        <v>3</v>
      </c>
      <c r="F42" s="22"/>
      <c r="G42" s="22">
        <v>1</v>
      </c>
      <c r="H42" s="22"/>
      <c r="I42" s="22"/>
      <c r="J42" s="22"/>
      <c r="K42" s="22"/>
      <c r="L42" s="25">
        <v>1</v>
      </c>
    </row>
    <row r="43" spans="1:15" ht="24.75" customHeight="1" x14ac:dyDescent="0.25">
      <c r="B43" s="111" t="s">
        <v>33</v>
      </c>
      <c r="C43" s="77" t="s">
        <v>51</v>
      </c>
      <c r="D43" s="79" t="s">
        <v>54</v>
      </c>
      <c r="E43" s="81" t="s">
        <v>2</v>
      </c>
      <c r="F43" s="22"/>
      <c r="G43" s="22">
        <v>1</v>
      </c>
      <c r="H43" s="22">
        <v>3</v>
      </c>
      <c r="I43" s="22">
        <v>1</v>
      </c>
      <c r="J43" s="22"/>
      <c r="K43" s="22"/>
      <c r="L43" s="25">
        <v>5</v>
      </c>
    </row>
    <row r="44" spans="1:15" x14ac:dyDescent="0.25">
      <c r="B44" s="215" t="s">
        <v>6</v>
      </c>
      <c r="C44" s="190"/>
      <c r="D44" s="191"/>
      <c r="E44" s="192"/>
      <c r="F44" s="191">
        <f t="shared" ref="F44:L44" si="2">SUM(F36:F43)</f>
        <v>2</v>
      </c>
      <c r="G44" s="191">
        <f t="shared" si="2"/>
        <v>10</v>
      </c>
      <c r="H44" s="191">
        <f t="shared" si="2"/>
        <v>9</v>
      </c>
      <c r="I44" s="191">
        <f t="shared" si="2"/>
        <v>7</v>
      </c>
      <c r="J44" s="191">
        <f t="shared" si="2"/>
        <v>0</v>
      </c>
      <c r="K44" s="191">
        <f t="shared" si="2"/>
        <v>0</v>
      </c>
      <c r="L44" s="192">
        <f t="shared" si="2"/>
        <v>28</v>
      </c>
    </row>
    <row r="45" spans="1:15" s="2" customFormat="1" ht="21" customHeight="1" x14ac:dyDescent="0.25">
      <c r="A45" s="4"/>
      <c r="B45" s="140" t="s">
        <v>34</v>
      </c>
      <c r="C45" s="23"/>
      <c r="D45" s="24"/>
      <c r="E45" s="26"/>
      <c r="F45" s="24"/>
      <c r="G45" s="24"/>
      <c r="H45" s="24"/>
      <c r="I45" s="24"/>
      <c r="J45" s="24"/>
      <c r="K45" s="24"/>
      <c r="L45" s="26"/>
      <c r="M45" s="4"/>
      <c r="N45" s="4"/>
      <c r="O45" s="4"/>
    </row>
    <row r="46" spans="1:15" ht="23.25" customHeight="1" x14ac:dyDescent="0.25">
      <c r="B46" s="403" t="s">
        <v>35</v>
      </c>
      <c r="C46" s="126" t="s">
        <v>50</v>
      </c>
      <c r="D46" s="127" t="s">
        <v>54</v>
      </c>
      <c r="E46" s="128" t="s">
        <v>2</v>
      </c>
      <c r="F46" s="22"/>
      <c r="G46" s="22"/>
      <c r="H46" s="22"/>
      <c r="I46" s="22"/>
      <c r="J46" s="22"/>
      <c r="K46" s="22">
        <v>1</v>
      </c>
      <c r="L46" s="25">
        <v>1</v>
      </c>
    </row>
    <row r="47" spans="1:15" ht="22.5" customHeight="1" x14ac:dyDescent="0.25">
      <c r="B47" s="405"/>
      <c r="C47" s="76" t="s">
        <v>51</v>
      </c>
      <c r="D47" s="89" t="s">
        <v>54</v>
      </c>
      <c r="E47" s="91" t="s">
        <v>2</v>
      </c>
      <c r="F47" s="22"/>
      <c r="G47" s="22">
        <v>2</v>
      </c>
      <c r="H47" s="22">
        <v>4</v>
      </c>
      <c r="I47" s="22">
        <v>1</v>
      </c>
      <c r="J47" s="22"/>
      <c r="K47" s="22"/>
      <c r="L47" s="25">
        <v>7</v>
      </c>
    </row>
    <row r="48" spans="1:15" ht="22.5" customHeight="1" x14ac:dyDescent="0.25">
      <c r="B48" s="112" t="s">
        <v>36</v>
      </c>
      <c r="C48" s="71" t="s">
        <v>51</v>
      </c>
      <c r="D48" s="72" t="s">
        <v>54</v>
      </c>
      <c r="E48" s="73" t="s">
        <v>2</v>
      </c>
      <c r="F48" s="22"/>
      <c r="G48" s="22">
        <v>2</v>
      </c>
      <c r="H48" s="22">
        <v>2</v>
      </c>
      <c r="I48" s="22"/>
      <c r="J48" s="22"/>
      <c r="K48" s="22"/>
      <c r="L48" s="25">
        <v>4</v>
      </c>
    </row>
    <row r="49" spans="1:15" x14ac:dyDescent="0.25">
      <c r="B49" s="403" t="s">
        <v>37</v>
      </c>
      <c r="C49" s="392" t="s">
        <v>51</v>
      </c>
      <c r="D49" s="393" t="s">
        <v>54</v>
      </c>
      <c r="E49" s="90" t="s">
        <v>2</v>
      </c>
      <c r="F49" s="22"/>
      <c r="G49" s="22"/>
      <c r="H49" s="22">
        <v>1</v>
      </c>
      <c r="I49" s="22"/>
      <c r="J49" s="22">
        <v>1</v>
      </c>
      <c r="K49" s="22"/>
      <c r="L49" s="25">
        <v>2</v>
      </c>
    </row>
    <row r="50" spans="1:15" x14ac:dyDescent="0.25">
      <c r="B50" s="405"/>
      <c r="C50" s="384"/>
      <c r="D50" s="386"/>
      <c r="E50" s="91" t="s">
        <v>3</v>
      </c>
      <c r="F50" s="22"/>
      <c r="G50" s="22">
        <v>1</v>
      </c>
      <c r="H50" s="22"/>
      <c r="I50" s="22"/>
      <c r="J50" s="22"/>
      <c r="K50" s="22"/>
      <c r="L50" s="25">
        <v>1</v>
      </c>
    </row>
    <row r="51" spans="1:15" ht="21" customHeight="1" x14ac:dyDescent="0.25">
      <c r="B51" s="112" t="s">
        <v>38</v>
      </c>
      <c r="C51" s="71" t="s">
        <v>51</v>
      </c>
      <c r="D51" s="72" t="s">
        <v>54</v>
      </c>
      <c r="E51" s="73" t="s">
        <v>2</v>
      </c>
      <c r="F51" s="22"/>
      <c r="G51" s="22"/>
      <c r="H51" s="22">
        <v>2</v>
      </c>
      <c r="I51" s="22"/>
      <c r="J51" s="22"/>
      <c r="K51" s="22"/>
      <c r="L51" s="25">
        <v>2</v>
      </c>
    </row>
    <row r="52" spans="1:15" ht="21" customHeight="1" x14ac:dyDescent="0.25">
      <c r="B52" s="111" t="s">
        <v>39</v>
      </c>
      <c r="C52" s="77" t="s">
        <v>51</v>
      </c>
      <c r="D52" s="79" t="s">
        <v>54</v>
      </c>
      <c r="E52" s="81" t="s">
        <v>2</v>
      </c>
      <c r="F52" s="22"/>
      <c r="G52" s="22">
        <v>1</v>
      </c>
      <c r="H52" s="22">
        <v>2</v>
      </c>
      <c r="I52" s="22"/>
      <c r="J52" s="22"/>
      <c r="K52" s="22"/>
      <c r="L52" s="25">
        <v>3</v>
      </c>
    </row>
    <row r="53" spans="1:15" x14ac:dyDescent="0.25">
      <c r="B53" s="211" t="s">
        <v>5</v>
      </c>
      <c r="C53" s="197"/>
      <c r="D53" s="188"/>
      <c r="E53" s="189"/>
      <c r="F53" s="188">
        <f t="shared" ref="F53:L53" si="3">SUM(F46:F52)</f>
        <v>0</v>
      </c>
      <c r="G53" s="188">
        <f t="shared" si="3"/>
        <v>6</v>
      </c>
      <c r="H53" s="188">
        <f t="shared" si="3"/>
        <v>11</v>
      </c>
      <c r="I53" s="188">
        <f t="shared" si="3"/>
        <v>1</v>
      </c>
      <c r="J53" s="188">
        <f t="shared" si="3"/>
        <v>1</v>
      </c>
      <c r="K53" s="188">
        <f t="shared" si="3"/>
        <v>1</v>
      </c>
      <c r="L53" s="189">
        <f t="shared" si="3"/>
        <v>20</v>
      </c>
    </row>
    <row r="54" spans="1:15" s="2" customFormat="1" ht="20.25" customHeight="1" x14ac:dyDescent="0.25">
      <c r="A54" s="4"/>
      <c r="B54" s="140" t="s">
        <v>40</v>
      </c>
      <c r="C54" s="23"/>
      <c r="D54" s="24"/>
      <c r="E54" s="26"/>
      <c r="F54" s="24"/>
      <c r="G54" s="24"/>
      <c r="H54" s="24"/>
      <c r="I54" s="24"/>
      <c r="J54" s="24"/>
      <c r="K54" s="24"/>
      <c r="L54" s="26"/>
      <c r="M54" s="4"/>
      <c r="N54" s="4"/>
      <c r="O54" s="4"/>
    </row>
    <row r="55" spans="1:15" x14ac:dyDescent="0.25">
      <c r="B55" s="403" t="s">
        <v>41</v>
      </c>
      <c r="C55" s="392" t="s">
        <v>51</v>
      </c>
      <c r="D55" s="393" t="s">
        <v>54</v>
      </c>
      <c r="E55" s="86" t="s">
        <v>2</v>
      </c>
      <c r="F55" s="22"/>
      <c r="G55" s="22">
        <v>2</v>
      </c>
      <c r="H55" s="22">
        <v>2</v>
      </c>
      <c r="I55" s="22">
        <v>2</v>
      </c>
      <c r="J55" s="22"/>
      <c r="K55" s="22"/>
      <c r="L55" s="25">
        <v>6</v>
      </c>
    </row>
    <row r="56" spans="1:15" x14ac:dyDescent="0.25">
      <c r="B56" s="405"/>
      <c r="C56" s="384"/>
      <c r="D56" s="386"/>
      <c r="E56" s="82" t="s">
        <v>3</v>
      </c>
      <c r="F56" s="22"/>
      <c r="G56" s="22">
        <v>1</v>
      </c>
      <c r="H56" s="22"/>
      <c r="I56" s="22"/>
      <c r="J56" s="22"/>
      <c r="K56" s="22"/>
      <c r="L56" s="25">
        <v>1</v>
      </c>
    </row>
    <row r="57" spans="1:15" ht="25.5" customHeight="1" x14ac:dyDescent="0.25">
      <c r="B57" s="112" t="s">
        <v>42</v>
      </c>
      <c r="C57" s="71" t="s">
        <v>51</v>
      </c>
      <c r="D57" s="72" t="s">
        <v>54</v>
      </c>
      <c r="E57" s="73" t="s">
        <v>2</v>
      </c>
      <c r="F57" s="22"/>
      <c r="G57" s="22"/>
      <c r="H57" s="22">
        <v>2</v>
      </c>
      <c r="I57" s="22">
        <v>2</v>
      </c>
      <c r="J57" s="22"/>
      <c r="K57" s="22"/>
      <c r="L57" s="25">
        <v>4</v>
      </c>
    </row>
    <row r="58" spans="1:15" ht="23.25" customHeight="1" x14ac:dyDescent="0.25">
      <c r="B58" s="112" t="s">
        <v>43</v>
      </c>
      <c r="C58" s="71" t="s">
        <v>51</v>
      </c>
      <c r="D58" s="72" t="s">
        <v>54</v>
      </c>
      <c r="E58" s="73" t="s">
        <v>2</v>
      </c>
      <c r="F58" s="22"/>
      <c r="G58" s="22">
        <v>1</v>
      </c>
      <c r="H58" s="22">
        <v>1</v>
      </c>
      <c r="I58" s="22"/>
      <c r="J58" s="22"/>
      <c r="K58" s="22"/>
      <c r="L58" s="25">
        <v>2</v>
      </c>
    </row>
    <row r="59" spans="1:15" ht="24.75" customHeight="1" x14ac:dyDescent="0.25">
      <c r="B59" s="111" t="s">
        <v>44</v>
      </c>
      <c r="C59" s="77" t="s">
        <v>51</v>
      </c>
      <c r="D59" s="79" t="s">
        <v>54</v>
      </c>
      <c r="E59" s="81" t="s">
        <v>2</v>
      </c>
      <c r="F59" s="22"/>
      <c r="G59" s="22">
        <v>1</v>
      </c>
      <c r="H59" s="22">
        <v>3</v>
      </c>
      <c r="I59" s="22">
        <v>4</v>
      </c>
      <c r="J59" s="22"/>
      <c r="K59" s="22"/>
      <c r="L59" s="25">
        <v>8</v>
      </c>
    </row>
    <row r="60" spans="1:15" x14ac:dyDescent="0.25">
      <c r="B60" s="215" t="s">
        <v>5</v>
      </c>
      <c r="C60" s="190"/>
      <c r="D60" s="191"/>
      <c r="E60" s="192"/>
      <c r="F60" s="191">
        <f t="shared" ref="F60:L60" si="4">SUM(F54:F59)</f>
        <v>0</v>
      </c>
      <c r="G60" s="191">
        <f t="shared" si="4"/>
        <v>5</v>
      </c>
      <c r="H60" s="191">
        <f t="shared" si="4"/>
        <v>8</v>
      </c>
      <c r="I60" s="191">
        <f t="shared" si="4"/>
        <v>8</v>
      </c>
      <c r="J60" s="191">
        <f t="shared" si="4"/>
        <v>0</v>
      </c>
      <c r="K60" s="191">
        <f t="shared" si="4"/>
        <v>0</v>
      </c>
      <c r="L60" s="192">
        <f t="shared" si="4"/>
        <v>21</v>
      </c>
    </row>
    <row r="61" spans="1:15" ht="38.25" customHeight="1" x14ac:dyDescent="0.25">
      <c r="B61" s="55" t="s">
        <v>45</v>
      </c>
      <c r="C61" s="23"/>
      <c r="D61" s="24"/>
      <c r="E61" s="26"/>
      <c r="F61" s="24"/>
      <c r="G61" s="24"/>
      <c r="H61" s="24"/>
      <c r="I61" s="24"/>
      <c r="J61" s="24"/>
      <c r="K61" s="24"/>
      <c r="L61" s="26"/>
    </row>
    <row r="62" spans="1:15" ht="25.5" customHeight="1" x14ac:dyDescent="0.25">
      <c r="B62" s="417" t="s">
        <v>46</v>
      </c>
      <c r="C62" s="71" t="s">
        <v>50</v>
      </c>
      <c r="D62" s="72" t="s">
        <v>54</v>
      </c>
      <c r="E62" s="73" t="s">
        <v>2</v>
      </c>
      <c r="F62" s="22"/>
      <c r="G62" s="22"/>
      <c r="H62" s="22"/>
      <c r="I62" s="22">
        <v>2</v>
      </c>
      <c r="J62" s="22"/>
      <c r="K62" s="22">
        <v>1</v>
      </c>
      <c r="L62" s="25">
        <v>3</v>
      </c>
    </row>
    <row r="63" spans="1:15" ht="27" customHeight="1" x14ac:dyDescent="0.25">
      <c r="B63" s="418"/>
      <c r="C63" s="78" t="s">
        <v>51</v>
      </c>
      <c r="D63" s="80" t="s">
        <v>54</v>
      </c>
      <c r="E63" s="82" t="s">
        <v>2</v>
      </c>
      <c r="F63" s="22"/>
      <c r="G63" s="22">
        <v>3</v>
      </c>
      <c r="H63" s="22">
        <v>1</v>
      </c>
      <c r="I63" s="22">
        <v>1</v>
      </c>
      <c r="J63" s="22"/>
      <c r="K63" s="22"/>
      <c r="L63" s="25">
        <v>5</v>
      </c>
    </row>
    <row r="64" spans="1:15" ht="23.25" customHeight="1" x14ac:dyDescent="0.25">
      <c r="B64" s="112" t="s">
        <v>47</v>
      </c>
      <c r="C64" s="71" t="s">
        <v>51</v>
      </c>
      <c r="D64" s="72" t="s">
        <v>54</v>
      </c>
      <c r="E64" s="73" t="s">
        <v>2</v>
      </c>
      <c r="F64" s="22"/>
      <c r="G64" s="22"/>
      <c r="H64" s="22">
        <v>1</v>
      </c>
      <c r="I64" s="22"/>
      <c r="J64" s="22"/>
      <c r="K64" s="22"/>
      <c r="L64" s="25">
        <v>1</v>
      </c>
    </row>
    <row r="65" spans="2:12" ht="21.75" customHeight="1" x14ac:dyDescent="0.25">
      <c r="B65" s="112" t="s">
        <v>48</v>
      </c>
      <c r="C65" s="71" t="s">
        <v>51</v>
      </c>
      <c r="D65" s="72" t="s">
        <v>54</v>
      </c>
      <c r="E65" s="73" t="s">
        <v>2</v>
      </c>
      <c r="F65" s="22"/>
      <c r="G65" s="22">
        <v>4</v>
      </c>
      <c r="H65" s="22">
        <v>2</v>
      </c>
      <c r="I65" s="22">
        <v>1</v>
      </c>
      <c r="J65" s="22"/>
      <c r="K65" s="22"/>
      <c r="L65" s="25">
        <v>7</v>
      </c>
    </row>
    <row r="66" spans="2:12" ht="24.75" customHeight="1" x14ac:dyDescent="0.25">
      <c r="B66" s="111" t="s">
        <v>49</v>
      </c>
      <c r="C66" s="77" t="s">
        <v>51</v>
      </c>
      <c r="D66" s="79" t="s">
        <v>54</v>
      </c>
      <c r="E66" s="81" t="s">
        <v>2</v>
      </c>
      <c r="F66" s="22"/>
      <c r="G66" s="22">
        <v>2</v>
      </c>
      <c r="H66" s="22">
        <v>2</v>
      </c>
      <c r="I66" s="22"/>
      <c r="J66" s="22"/>
      <c r="K66" s="22"/>
      <c r="L66" s="25">
        <v>4</v>
      </c>
    </row>
    <row r="67" spans="2:12" x14ac:dyDescent="0.25">
      <c r="B67" s="215" t="s">
        <v>6</v>
      </c>
      <c r="C67" s="190"/>
      <c r="D67" s="191"/>
      <c r="E67" s="192"/>
      <c r="F67" s="191">
        <f t="shared" ref="F67:L67" si="5">SUM(F62:F66)</f>
        <v>0</v>
      </c>
      <c r="G67" s="191">
        <f t="shared" si="5"/>
        <v>9</v>
      </c>
      <c r="H67" s="191">
        <f t="shared" si="5"/>
        <v>6</v>
      </c>
      <c r="I67" s="191">
        <f t="shared" si="5"/>
        <v>4</v>
      </c>
      <c r="J67" s="191">
        <f t="shared" si="5"/>
        <v>0</v>
      </c>
      <c r="K67" s="191">
        <f t="shared" si="5"/>
        <v>1</v>
      </c>
      <c r="L67" s="192">
        <f t="shared" si="5"/>
        <v>20</v>
      </c>
    </row>
    <row r="68" spans="2:12" x14ac:dyDescent="0.25">
      <c r="B68" s="215" t="s">
        <v>0</v>
      </c>
      <c r="C68" s="190"/>
      <c r="D68" s="191"/>
      <c r="E68" s="192"/>
      <c r="F68" s="191">
        <v>2</v>
      </c>
      <c r="G68" s="191">
        <v>45</v>
      </c>
      <c r="H68" s="191">
        <v>98</v>
      </c>
      <c r="I68" s="191">
        <v>48</v>
      </c>
      <c r="J68" s="191">
        <v>25</v>
      </c>
      <c r="K68" s="191">
        <v>15</v>
      </c>
      <c r="L68" s="192">
        <v>233</v>
      </c>
    </row>
    <row r="69" spans="2:12" x14ac:dyDescent="0.25">
      <c r="B69" s="4" t="s">
        <v>55</v>
      </c>
      <c r="C69" s="4"/>
      <c r="D69" s="4"/>
      <c r="E69" s="5"/>
      <c r="F69" s="4"/>
      <c r="G69" s="4"/>
      <c r="H69" s="4"/>
      <c r="I69" s="4"/>
      <c r="J69" s="4"/>
      <c r="K69" s="4"/>
      <c r="L69" s="4"/>
    </row>
    <row r="70" spans="2:12" x14ac:dyDescent="0.25">
      <c r="B70" s="4" t="s">
        <v>56</v>
      </c>
      <c r="C70" s="4"/>
      <c r="D70" s="4"/>
      <c r="E70" s="5"/>
      <c r="F70" s="4"/>
      <c r="G70" s="4"/>
      <c r="H70" s="4"/>
      <c r="I70" s="4"/>
      <c r="J70" s="4"/>
      <c r="K70" s="4"/>
      <c r="L70" s="4"/>
    </row>
    <row r="71" spans="2:12" x14ac:dyDescent="0.25">
      <c r="B71" s="4"/>
      <c r="C71" s="4"/>
      <c r="D71" s="4"/>
      <c r="E71" s="4"/>
      <c r="F71" s="4"/>
      <c r="G71" s="4"/>
      <c r="H71" s="4"/>
      <c r="I71" s="4"/>
      <c r="J71" s="4"/>
      <c r="K71" s="4"/>
      <c r="L71" s="4"/>
    </row>
    <row r="72" spans="2:12" x14ac:dyDescent="0.25">
      <c r="B72" s="4"/>
      <c r="C72" s="4"/>
      <c r="D72" s="4"/>
      <c r="E72" s="4"/>
      <c r="F72" s="4"/>
      <c r="G72" s="4"/>
      <c r="H72" s="4"/>
      <c r="I72" s="4"/>
      <c r="J72" s="4"/>
      <c r="K72" s="4"/>
      <c r="L72" s="4"/>
    </row>
    <row r="73" spans="2:12" x14ac:dyDescent="0.25">
      <c r="B73" s="4"/>
      <c r="C73" s="4"/>
      <c r="D73" s="4"/>
      <c r="E73" s="4"/>
      <c r="F73" s="4"/>
      <c r="G73" s="4"/>
      <c r="H73" s="4"/>
      <c r="I73" s="4"/>
      <c r="J73" s="4"/>
      <c r="K73" s="4"/>
      <c r="L73" s="4"/>
    </row>
    <row r="74" spans="2:12" x14ac:dyDescent="0.25">
      <c r="B74" s="4"/>
      <c r="C74" s="4"/>
      <c r="D74" s="4"/>
      <c r="E74" s="4"/>
      <c r="F74" s="4"/>
      <c r="G74" s="4"/>
      <c r="H74" s="4"/>
      <c r="I74" s="4"/>
      <c r="J74" s="4"/>
      <c r="K74" s="4"/>
      <c r="L74" s="4"/>
    </row>
    <row r="75" spans="2:12" x14ac:dyDescent="0.25">
      <c r="B75" s="4"/>
      <c r="C75" s="4"/>
      <c r="D75" s="4"/>
      <c r="E75" s="4"/>
      <c r="F75" s="4"/>
      <c r="G75" s="4"/>
      <c r="H75" s="4"/>
      <c r="I75" s="4"/>
      <c r="J75" s="4"/>
      <c r="K75" s="4"/>
      <c r="L75" s="4"/>
    </row>
    <row r="76" spans="2:12" x14ac:dyDescent="0.25">
      <c r="B76" s="4"/>
      <c r="C76" s="4"/>
      <c r="D76" s="4"/>
      <c r="E76" s="4"/>
      <c r="F76" s="4"/>
      <c r="G76" s="4"/>
      <c r="H76" s="4"/>
      <c r="I76" s="4"/>
      <c r="J76" s="4"/>
      <c r="K76" s="4"/>
      <c r="L76" s="4"/>
    </row>
    <row r="77" spans="2:12" x14ac:dyDescent="0.25">
      <c r="B77" s="4"/>
      <c r="C77" s="4"/>
      <c r="D77" s="4"/>
      <c r="E77" s="4"/>
      <c r="F77" s="4"/>
      <c r="G77" s="4"/>
      <c r="H77" s="4"/>
      <c r="I77" s="4"/>
      <c r="J77" s="4"/>
      <c r="K77" s="4"/>
      <c r="L77" s="4"/>
    </row>
    <row r="78" spans="2:12" x14ac:dyDescent="0.25">
      <c r="B78" s="4"/>
      <c r="C78" s="4"/>
      <c r="D78" s="4"/>
      <c r="E78" s="4"/>
      <c r="F78" s="4"/>
      <c r="G78" s="4"/>
      <c r="H78" s="4"/>
      <c r="I78" s="4"/>
      <c r="J78" s="4"/>
      <c r="K78" s="4"/>
      <c r="L78" s="4"/>
    </row>
    <row r="79" spans="2:12" x14ac:dyDescent="0.25">
      <c r="B79" s="4"/>
      <c r="C79" s="4"/>
      <c r="D79" s="4"/>
      <c r="E79" s="4"/>
      <c r="F79" s="4"/>
      <c r="G79" s="4"/>
      <c r="H79" s="4"/>
      <c r="I79" s="4"/>
      <c r="J79" s="4"/>
      <c r="K79" s="4"/>
      <c r="L79" s="4"/>
    </row>
    <row r="80" spans="2:12" x14ac:dyDescent="0.25">
      <c r="B80" s="4"/>
      <c r="C80" s="4"/>
      <c r="D80" s="4"/>
      <c r="E80" s="4"/>
      <c r="F80" s="4"/>
      <c r="G80" s="4"/>
      <c r="H80" s="4"/>
      <c r="I80" s="4"/>
      <c r="J80" s="4"/>
      <c r="K80" s="4"/>
      <c r="L80" s="4"/>
    </row>
    <row r="81" spans="2:12" x14ac:dyDescent="0.25">
      <c r="B81" s="4"/>
      <c r="C81" s="4"/>
      <c r="D81" s="4"/>
      <c r="E81" s="4"/>
      <c r="F81" s="4"/>
      <c r="G81" s="4"/>
      <c r="H81" s="4"/>
      <c r="I81" s="4"/>
      <c r="J81" s="4"/>
      <c r="K81" s="4"/>
      <c r="L81" s="4"/>
    </row>
  </sheetData>
  <mergeCells count="33">
    <mergeCell ref="B62:B63"/>
    <mergeCell ref="B46:B47"/>
    <mergeCell ref="B49:B50"/>
    <mergeCell ref="C49:C50"/>
    <mergeCell ref="D49:D50"/>
    <mergeCell ref="B55:B56"/>
    <mergeCell ref="C55:C56"/>
    <mergeCell ref="D55:D56"/>
    <mergeCell ref="B39:B40"/>
    <mergeCell ref="C39:C40"/>
    <mergeCell ref="D39:D40"/>
    <mergeCell ref="B41:B42"/>
    <mergeCell ref="C41:C42"/>
    <mergeCell ref="D41:D42"/>
    <mergeCell ref="B28:B29"/>
    <mergeCell ref="C28:C29"/>
    <mergeCell ref="D28:D29"/>
    <mergeCell ref="B32:B34"/>
    <mergeCell ref="C32:C34"/>
    <mergeCell ref="B17:B19"/>
    <mergeCell ref="C18:C19"/>
    <mergeCell ref="B22:B25"/>
    <mergeCell ref="C23:C25"/>
    <mergeCell ref="D24:D25"/>
    <mergeCell ref="B1:L1"/>
    <mergeCell ref="B2:L2"/>
    <mergeCell ref="B6:B16"/>
    <mergeCell ref="C6:C12"/>
    <mergeCell ref="D6:D7"/>
    <mergeCell ref="D8:D9"/>
    <mergeCell ref="D10:D12"/>
    <mergeCell ref="D15:D16"/>
    <mergeCell ref="C13:C16"/>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9"/>
  <sheetViews>
    <sheetView workbookViewId="0">
      <selection activeCell="C2" sqref="C2:I2"/>
    </sheetView>
  </sheetViews>
  <sheetFormatPr baseColWidth="10" defaultRowHeight="15" x14ac:dyDescent="0.25"/>
  <cols>
    <col min="1" max="1" width="27.7109375" style="4" customWidth="1"/>
    <col min="2" max="2" width="27.7109375" customWidth="1"/>
    <col min="3" max="3" width="16.140625" customWidth="1"/>
    <col min="4" max="4" width="14.85546875" customWidth="1"/>
    <col min="5" max="5" width="17" customWidth="1"/>
    <col min="6" max="6" width="12.85546875" customWidth="1"/>
    <col min="7" max="7" width="13" customWidth="1"/>
    <col min="8" max="8" width="13.85546875" customWidth="1"/>
    <col min="9" max="9" width="18.140625" customWidth="1"/>
    <col min="10" max="26" width="11.42578125" style="4"/>
  </cols>
  <sheetData>
    <row r="1" spans="2:12" ht="33.75" customHeight="1" x14ac:dyDescent="0.25">
      <c r="B1" s="6"/>
      <c r="C1" s="6"/>
      <c r="D1" s="6"/>
      <c r="E1" s="6"/>
      <c r="F1" s="6"/>
      <c r="G1" s="6"/>
      <c r="H1" s="6"/>
      <c r="I1" s="6"/>
      <c r="J1" s="6"/>
      <c r="K1" s="6"/>
      <c r="L1" s="6"/>
    </row>
    <row r="2" spans="2:12" ht="30" customHeight="1" x14ac:dyDescent="0.25">
      <c r="C2" s="444" t="s">
        <v>226</v>
      </c>
      <c r="D2" s="444"/>
      <c r="E2" s="444"/>
      <c r="F2" s="444"/>
      <c r="G2" s="444"/>
      <c r="H2" s="444"/>
      <c r="I2" s="444"/>
      <c r="J2" s="58"/>
      <c r="K2" s="58"/>
      <c r="L2" s="58"/>
    </row>
    <row r="3" spans="2:12" x14ac:dyDescent="0.25">
      <c r="C3" s="382"/>
      <c r="D3" s="382"/>
      <c r="E3" s="382"/>
      <c r="F3" s="382"/>
      <c r="G3" s="382"/>
      <c r="H3" s="382"/>
      <c r="I3" s="382"/>
      <c r="J3" s="58"/>
      <c r="K3" s="58"/>
      <c r="L3" s="58"/>
    </row>
    <row r="4" spans="2:12" x14ac:dyDescent="0.25">
      <c r="B4" s="6"/>
      <c r="C4" s="6"/>
      <c r="D4" s="6"/>
      <c r="E4" s="6"/>
      <c r="F4" s="6"/>
      <c r="G4" s="6"/>
      <c r="H4" s="6"/>
      <c r="I4" s="6"/>
      <c r="J4" s="6"/>
      <c r="K4" s="6"/>
      <c r="L4" s="6"/>
    </row>
    <row r="5" spans="2:12" x14ac:dyDescent="0.25">
      <c r="B5" s="6"/>
      <c r="C5" s="6"/>
      <c r="D5" s="6"/>
      <c r="E5" s="6"/>
      <c r="F5" s="6"/>
      <c r="G5" s="6"/>
      <c r="H5" s="6"/>
      <c r="I5" s="6"/>
      <c r="J5" s="6"/>
      <c r="K5" s="6"/>
      <c r="L5" s="6"/>
    </row>
    <row r="6" spans="2:12" ht="30" x14ac:dyDescent="0.25">
      <c r="B6" s="231" t="s">
        <v>60</v>
      </c>
      <c r="C6" s="232" t="s">
        <v>10</v>
      </c>
      <c r="D6" s="233" t="s">
        <v>11</v>
      </c>
      <c r="E6" s="233" t="s">
        <v>12</v>
      </c>
      <c r="F6" s="233" t="s">
        <v>13</v>
      </c>
      <c r="G6" s="233" t="s">
        <v>14</v>
      </c>
      <c r="H6" s="233" t="s">
        <v>65</v>
      </c>
      <c r="I6" s="233" t="s">
        <v>0</v>
      </c>
    </row>
    <row r="7" spans="2:12" x14ac:dyDescent="0.25">
      <c r="B7" s="116" t="s">
        <v>17</v>
      </c>
      <c r="C7" s="38"/>
      <c r="D7" s="38"/>
      <c r="E7" s="38"/>
      <c r="F7" s="38"/>
      <c r="G7" s="38"/>
      <c r="H7" s="38"/>
      <c r="I7" s="39"/>
    </row>
    <row r="8" spans="2:12" x14ac:dyDescent="0.25">
      <c r="B8" s="150" t="s">
        <v>18</v>
      </c>
      <c r="C8" s="144">
        <v>1</v>
      </c>
      <c r="D8" s="144">
        <v>8</v>
      </c>
      <c r="E8" s="144">
        <v>20</v>
      </c>
      <c r="F8" s="144">
        <v>14</v>
      </c>
      <c r="G8" s="144">
        <v>16</v>
      </c>
      <c r="H8" s="144">
        <v>11</v>
      </c>
      <c r="I8" s="146">
        <f>SUM(C8:H8)</f>
        <v>70</v>
      </c>
    </row>
    <row r="9" spans="2:12" x14ac:dyDescent="0.25">
      <c r="B9" s="158" t="s">
        <v>19</v>
      </c>
      <c r="C9" s="144"/>
      <c r="D9" s="144"/>
      <c r="E9" s="144">
        <v>2</v>
      </c>
      <c r="F9" s="144">
        <v>3</v>
      </c>
      <c r="G9" s="144">
        <v>2</v>
      </c>
      <c r="H9" s="144"/>
      <c r="I9" s="146">
        <f t="shared" ref="I9:I12" si="0">SUM(C9:H9)</f>
        <v>7</v>
      </c>
    </row>
    <row r="10" spans="2:12" x14ac:dyDescent="0.25">
      <c r="B10" s="150" t="s">
        <v>20</v>
      </c>
      <c r="C10" s="144"/>
      <c r="D10" s="144">
        <v>1</v>
      </c>
      <c r="E10" s="144">
        <v>1</v>
      </c>
      <c r="F10" s="144">
        <v>2</v>
      </c>
      <c r="G10" s="144">
        <v>2</v>
      </c>
      <c r="H10" s="144"/>
      <c r="I10" s="146">
        <f t="shared" si="0"/>
        <v>6</v>
      </c>
    </row>
    <row r="11" spans="2:12" x14ac:dyDescent="0.25">
      <c r="B11" s="150" t="s">
        <v>21</v>
      </c>
      <c r="C11" s="144"/>
      <c r="D11" s="144">
        <v>2</v>
      </c>
      <c r="E11" s="144">
        <v>3</v>
      </c>
      <c r="F11" s="144"/>
      <c r="G11" s="144"/>
      <c r="H11" s="144"/>
      <c r="I11" s="146">
        <f t="shared" si="0"/>
        <v>5</v>
      </c>
    </row>
    <row r="12" spans="2:12" x14ac:dyDescent="0.25">
      <c r="B12" s="159" t="s">
        <v>22</v>
      </c>
      <c r="C12" s="147"/>
      <c r="D12" s="147">
        <v>1</v>
      </c>
      <c r="E12" s="147">
        <v>4</v>
      </c>
      <c r="F12" s="147">
        <v>5</v>
      </c>
      <c r="G12" s="147">
        <v>3</v>
      </c>
      <c r="H12" s="147">
        <v>1</v>
      </c>
      <c r="I12" s="148">
        <f t="shared" si="0"/>
        <v>14</v>
      </c>
    </row>
    <row r="13" spans="2:12" x14ac:dyDescent="0.25">
      <c r="B13" s="222" t="s">
        <v>5</v>
      </c>
      <c r="C13" s="195">
        <f>SUM(C8:C12)</f>
        <v>1</v>
      </c>
      <c r="D13" s="195">
        <f t="shared" ref="D13:H13" si="1">SUM(D8:D12)</f>
        <v>12</v>
      </c>
      <c r="E13" s="195">
        <f t="shared" si="1"/>
        <v>30</v>
      </c>
      <c r="F13" s="195">
        <f t="shared" si="1"/>
        <v>24</v>
      </c>
      <c r="G13" s="195">
        <f t="shared" si="1"/>
        <v>23</v>
      </c>
      <c r="H13" s="195">
        <f t="shared" si="1"/>
        <v>12</v>
      </c>
      <c r="I13" s="234">
        <f>SUM(C13:H13)</f>
        <v>102</v>
      </c>
    </row>
    <row r="14" spans="2:12" x14ac:dyDescent="0.25">
      <c r="B14" s="160" t="s">
        <v>23</v>
      </c>
      <c r="C14" s="149"/>
      <c r="D14" s="149"/>
      <c r="E14" s="149"/>
      <c r="F14" s="149"/>
      <c r="G14" s="149"/>
      <c r="H14" s="149"/>
      <c r="I14" s="145">
        <f t="shared" ref="I14:I45" si="2">SUM(C14:H14)</f>
        <v>0</v>
      </c>
    </row>
    <row r="15" spans="2:12" x14ac:dyDescent="0.25">
      <c r="B15" s="150" t="s">
        <v>24</v>
      </c>
      <c r="C15" s="144"/>
      <c r="D15" s="144">
        <v>3</v>
      </c>
      <c r="E15" s="144">
        <v>1</v>
      </c>
      <c r="F15" s="144">
        <v>3</v>
      </c>
      <c r="G15" s="144">
        <v>1</v>
      </c>
      <c r="H15" s="144"/>
      <c r="I15" s="146">
        <f t="shared" si="2"/>
        <v>8</v>
      </c>
    </row>
    <row r="16" spans="2:12" x14ac:dyDescent="0.25">
      <c r="B16" s="150" t="s">
        <v>25</v>
      </c>
      <c r="C16" s="144"/>
      <c r="D16" s="144">
        <v>2</v>
      </c>
      <c r="E16" s="144">
        <v>3</v>
      </c>
      <c r="F16" s="144"/>
      <c r="G16" s="144"/>
      <c r="H16" s="144"/>
      <c r="I16" s="146">
        <f t="shared" si="2"/>
        <v>5</v>
      </c>
    </row>
    <row r="17" spans="2:9" x14ac:dyDescent="0.25">
      <c r="B17" s="150" t="s">
        <v>26</v>
      </c>
      <c r="C17" s="144"/>
      <c r="D17" s="144"/>
      <c r="E17" s="144">
        <v>4</v>
      </c>
      <c r="F17" s="144">
        <v>1</v>
      </c>
      <c r="G17" s="144"/>
      <c r="H17" s="144"/>
      <c r="I17" s="146">
        <f t="shared" si="2"/>
        <v>5</v>
      </c>
    </row>
    <row r="18" spans="2:9" x14ac:dyDescent="0.25">
      <c r="B18" s="159" t="s">
        <v>27</v>
      </c>
      <c r="C18" s="147"/>
      <c r="D18" s="147"/>
      <c r="E18" s="147">
        <v>2</v>
      </c>
      <c r="F18" s="147">
        <v>2</v>
      </c>
      <c r="G18" s="147"/>
      <c r="H18" s="147"/>
      <c r="I18" s="148">
        <f t="shared" si="2"/>
        <v>4</v>
      </c>
    </row>
    <row r="19" spans="2:9" x14ac:dyDescent="0.25">
      <c r="B19" s="220" t="s">
        <v>5</v>
      </c>
      <c r="C19" s="221">
        <f>SUM(C14:C18)</f>
        <v>0</v>
      </c>
      <c r="D19" s="221">
        <f t="shared" ref="D19:H19" si="3">SUM(D14:D18)</f>
        <v>5</v>
      </c>
      <c r="E19" s="221">
        <f t="shared" si="3"/>
        <v>10</v>
      </c>
      <c r="F19" s="221">
        <f t="shared" si="3"/>
        <v>6</v>
      </c>
      <c r="G19" s="221">
        <f t="shared" si="3"/>
        <v>1</v>
      </c>
      <c r="H19" s="221">
        <f t="shared" si="3"/>
        <v>0</v>
      </c>
      <c r="I19" s="234">
        <f t="shared" si="2"/>
        <v>22</v>
      </c>
    </row>
    <row r="20" spans="2:9" x14ac:dyDescent="0.25">
      <c r="B20" s="161" t="s">
        <v>28</v>
      </c>
      <c r="C20" s="162"/>
      <c r="D20" s="162"/>
      <c r="E20" s="162"/>
      <c r="F20" s="162"/>
      <c r="G20" s="162"/>
      <c r="H20" s="162"/>
      <c r="I20" s="145">
        <f t="shared" si="2"/>
        <v>0</v>
      </c>
    </row>
    <row r="21" spans="2:9" x14ac:dyDescent="0.25">
      <c r="B21" s="150" t="s">
        <v>29</v>
      </c>
      <c r="C21" s="144"/>
      <c r="D21" s="144">
        <v>2</v>
      </c>
      <c r="E21" s="144"/>
      <c r="F21" s="144">
        <v>1</v>
      </c>
      <c r="G21" s="144"/>
      <c r="H21" s="144"/>
      <c r="I21" s="146">
        <f t="shared" si="2"/>
        <v>3</v>
      </c>
    </row>
    <row r="22" spans="2:9" x14ac:dyDescent="0.25">
      <c r="B22" s="150" t="s">
        <v>30</v>
      </c>
      <c r="C22" s="144">
        <v>1</v>
      </c>
      <c r="D22" s="144">
        <v>1</v>
      </c>
      <c r="E22" s="144">
        <v>2</v>
      </c>
      <c r="F22" s="144"/>
      <c r="G22" s="144"/>
      <c r="H22" s="144"/>
      <c r="I22" s="146">
        <f t="shared" si="2"/>
        <v>4</v>
      </c>
    </row>
    <row r="23" spans="2:9" x14ac:dyDescent="0.25">
      <c r="B23" s="158" t="s">
        <v>31</v>
      </c>
      <c r="C23" s="144"/>
      <c r="D23" s="144">
        <v>4</v>
      </c>
      <c r="E23" s="144"/>
      <c r="F23" s="144"/>
      <c r="G23" s="144"/>
      <c r="H23" s="144"/>
      <c r="I23" s="146">
        <f t="shared" si="2"/>
        <v>4</v>
      </c>
    </row>
    <row r="24" spans="2:9" x14ac:dyDescent="0.25">
      <c r="B24" s="158" t="s">
        <v>32</v>
      </c>
      <c r="C24" s="144">
        <v>1</v>
      </c>
      <c r="D24" s="144">
        <v>3</v>
      </c>
      <c r="E24" s="144">
        <v>4</v>
      </c>
      <c r="F24" s="144">
        <v>3</v>
      </c>
      <c r="G24" s="144"/>
      <c r="H24" s="144"/>
      <c r="I24" s="146">
        <f t="shared" si="2"/>
        <v>11</v>
      </c>
    </row>
    <row r="25" spans="2:9" x14ac:dyDescent="0.25">
      <c r="B25" s="151" t="s">
        <v>33</v>
      </c>
      <c r="C25" s="147">
        <v>1</v>
      </c>
      <c r="D25" s="147">
        <v>3</v>
      </c>
      <c r="E25" s="147">
        <v>3</v>
      </c>
      <c r="F25" s="147"/>
      <c r="G25" s="147"/>
      <c r="H25" s="147"/>
      <c r="I25" s="148">
        <f t="shared" si="2"/>
        <v>7</v>
      </c>
    </row>
    <row r="26" spans="2:9" x14ac:dyDescent="0.25">
      <c r="B26" s="222" t="s">
        <v>6</v>
      </c>
      <c r="C26" s="195">
        <f>SUM(C21:C25)</f>
        <v>3</v>
      </c>
      <c r="D26" s="195">
        <f t="shared" ref="D26:H26" si="4">SUM(D21:D25)</f>
        <v>13</v>
      </c>
      <c r="E26" s="195">
        <f t="shared" si="4"/>
        <v>9</v>
      </c>
      <c r="F26" s="195">
        <f t="shared" si="4"/>
        <v>4</v>
      </c>
      <c r="G26" s="195">
        <f t="shared" si="4"/>
        <v>0</v>
      </c>
      <c r="H26" s="195">
        <f t="shared" si="4"/>
        <v>0</v>
      </c>
      <c r="I26" s="234">
        <f t="shared" si="2"/>
        <v>29</v>
      </c>
    </row>
    <row r="27" spans="2:9" x14ac:dyDescent="0.25">
      <c r="B27" s="161" t="s">
        <v>34</v>
      </c>
      <c r="C27" s="162"/>
      <c r="D27" s="162"/>
      <c r="E27" s="162"/>
      <c r="F27" s="162"/>
      <c r="G27" s="162"/>
      <c r="H27" s="162"/>
      <c r="I27" s="145">
        <f t="shared" si="2"/>
        <v>0</v>
      </c>
    </row>
    <row r="28" spans="2:9" x14ac:dyDescent="0.25">
      <c r="B28" s="158" t="s">
        <v>35</v>
      </c>
      <c r="C28" s="144"/>
      <c r="D28" s="144">
        <v>3</v>
      </c>
      <c r="E28" s="144">
        <v>3</v>
      </c>
      <c r="F28" s="144">
        <v>2</v>
      </c>
      <c r="G28" s="144">
        <v>1</v>
      </c>
      <c r="H28" s="144"/>
      <c r="I28" s="146">
        <f t="shared" si="2"/>
        <v>9</v>
      </c>
    </row>
    <row r="29" spans="2:9" x14ac:dyDescent="0.25">
      <c r="B29" s="150" t="s">
        <v>36</v>
      </c>
      <c r="C29" s="144"/>
      <c r="D29" s="144">
        <v>1</v>
      </c>
      <c r="E29" s="144">
        <v>2</v>
      </c>
      <c r="F29" s="144"/>
      <c r="G29" s="144">
        <v>2</v>
      </c>
      <c r="H29" s="144"/>
      <c r="I29" s="146">
        <f t="shared" si="2"/>
        <v>5</v>
      </c>
    </row>
    <row r="30" spans="2:9" x14ac:dyDescent="0.25">
      <c r="B30" s="158" t="s">
        <v>37</v>
      </c>
      <c r="C30" s="144"/>
      <c r="D30" s="144"/>
      <c r="E30" s="144">
        <v>2</v>
      </c>
      <c r="F30" s="144">
        <v>1</v>
      </c>
      <c r="G30" s="144"/>
      <c r="H30" s="144"/>
      <c r="I30" s="146">
        <f t="shared" si="2"/>
        <v>3</v>
      </c>
    </row>
    <row r="31" spans="2:9" x14ac:dyDescent="0.25">
      <c r="B31" s="150" t="s">
        <v>38</v>
      </c>
      <c r="C31" s="144"/>
      <c r="D31" s="144">
        <v>1</v>
      </c>
      <c r="E31" s="144">
        <v>1</v>
      </c>
      <c r="F31" s="144"/>
      <c r="G31" s="144"/>
      <c r="H31" s="144"/>
      <c r="I31" s="146">
        <f t="shared" si="2"/>
        <v>2</v>
      </c>
    </row>
    <row r="32" spans="2:9" x14ac:dyDescent="0.25">
      <c r="B32" s="151" t="s">
        <v>39</v>
      </c>
      <c r="C32" s="147"/>
      <c r="D32" s="147"/>
      <c r="E32" s="147">
        <v>3</v>
      </c>
      <c r="F32" s="147"/>
      <c r="G32" s="147"/>
      <c r="H32" s="147"/>
      <c r="I32" s="148">
        <f t="shared" si="2"/>
        <v>3</v>
      </c>
    </row>
    <row r="33" spans="2:9" x14ac:dyDescent="0.25">
      <c r="B33" s="222" t="s">
        <v>5</v>
      </c>
      <c r="C33" s="195">
        <f>SUM(C28:C32)</f>
        <v>0</v>
      </c>
      <c r="D33" s="195">
        <f t="shared" ref="D33:I33" si="5">SUM(D28:D32)</f>
        <v>5</v>
      </c>
      <c r="E33" s="195">
        <f t="shared" si="5"/>
        <v>11</v>
      </c>
      <c r="F33" s="195">
        <f t="shared" si="5"/>
        <v>3</v>
      </c>
      <c r="G33" s="195">
        <f t="shared" si="5"/>
        <v>3</v>
      </c>
      <c r="H33" s="195">
        <f t="shared" si="5"/>
        <v>0</v>
      </c>
      <c r="I33" s="195">
        <f t="shared" si="5"/>
        <v>22</v>
      </c>
    </row>
    <row r="34" spans="2:9" x14ac:dyDescent="0.25">
      <c r="B34" s="161" t="s">
        <v>40</v>
      </c>
      <c r="C34" s="162"/>
      <c r="D34" s="162"/>
      <c r="E34" s="162"/>
      <c r="F34" s="162"/>
      <c r="G34" s="162"/>
      <c r="H34" s="162"/>
      <c r="I34" s="145">
        <f t="shared" si="2"/>
        <v>0</v>
      </c>
    </row>
    <row r="35" spans="2:9" x14ac:dyDescent="0.25">
      <c r="B35" s="158" t="s">
        <v>41</v>
      </c>
      <c r="C35" s="144">
        <v>1</v>
      </c>
      <c r="D35" s="144">
        <v>3</v>
      </c>
      <c r="E35" s="144"/>
      <c r="F35" s="144">
        <v>1</v>
      </c>
      <c r="G35" s="144"/>
      <c r="H35" s="144"/>
      <c r="I35" s="146">
        <f t="shared" si="2"/>
        <v>5</v>
      </c>
    </row>
    <row r="36" spans="2:9" x14ac:dyDescent="0.25">
      <c r="B36" s="150" t="s">
        <v>42</v>
      </c>
      <c r="C36" s="144"/>
      <c r="D36" s="144"/>
      <c r="E36" s="144">
        <v>3</v>
      </c>
      <c r="F36" s="144">
        <v>1</v>
      </c>
      <c r="G36" s="144"/>
      <c r="H36" s="144"/>
      <c r="I36" s="146">
        <f t="shared" si="2"/>
        <v>4</v>
      </c>
    </row>
    <row r="37" spans="2:9" x14ac:dyDescent="0.25">
      <c r="B37" s="150" t="s">
        <v>43</v>
      </c>
      <c r="C37" s="144"/>
      <c r="D37" s="144"/>
      <c r="E37" s="144">
        <v>2</v>
      </c>
      <c r="F37" s="144"/>
      <c r="G37" s="144"/>
      <c r="H37" s="144"/>
      <c r="I37" s="146">
        <f t="shared" si="2"/>
        <v>2</v>
      </c>
    </row>
    <row r="38" spans="2:9" x14ac:dyDescent="0.25">
      <c r="B38" s="151" t="s">
        <v>44</v>
      </c>
      <c r="C38" s="147"/>
      <c r="D38" s="147">
        <v>1</v>
      </c>
      <c r="E38" s="147">
        <v>2</v>
      </c>
      <c r="F38" s="147">
        <v>5</v>
      </c>
      <c r="G38" s="147"/>
      <c r="H38" s="147"/>
      <c r="I38" s="148">
        <f t="shared" si="2"/>
        <v>8</v>
      </c>
    </row>
    <row r="39" spans="2:9" x14ac:dyDescent="0.25">
      <c r="B39" s="222" t="s">
        <v>5</v>
      </c>
      <c r="C39" s="195">
        <f>SUM(C35:C38)</f>
        <v>1</v>
      </c>
      <c r="D39" s="195">
        <f t="shared" ref="D39:H39" si="6">SUM(D35:D38)</f>
        <v>4</v>
      </c>
      <c r="E39" s="195">
        <f t="shared" si="6"/>
        <v>7</v>
      </c>
      <c r="F39" s="195">
        <f t="shared" si="6"/>
        <v>7</v>
      </c>
      <c r="G39" s="195">
        <f t="shared" si="6"/>
        <v>0</v>
      </c>
      <c r="H39" s="195">
        <f t="shared" si="6"/>
        <v>0</v>
      </c>
      <c r="I39" s="234">
        <f t="shared" si="2"/>
        <v>19</v>
      </c>
    </row>
    <row r="40" spans="2:9" x14ac:dyDescent="0.25">
      <c r="B40" s="116" t="s">
        <v>45</v>
      </c>
      <c r="C40" s="162"/>
      <c r="D40" s="162"/>
      <c r="E40" s="162"/>
      <c r="F40" s="162"/>
      <c r="G40" s="162"/>
      <c r="H40" s="162"/>
      <c r="I40" s="145">
        <f t="shared" si="2"/>
        <v>0</v>
      </c>
    </row>
    <row r="41" spans="2:9" x14ac:dyDescent="0.25">
      <c r="B41" s="163" t="s">
        <v>46</v>
      </c>
      <c r="C41" s="144"/>
      <c r="D41" s="144">
        <v>5</v>
      </c>
      <c r="E41" s="144">
        <v>4</v>
      </c>
      <c r="F41" s="144">
        <v>2</v>
      </c>
      <c r="G41" s="144">
        <v>1</v>
      </c>
      <c r="H41" s="144">
        <v>1</v>
      </c>
      <c r="I41" s="146">
        <f t="shared" si="2"/>
        <v>13</v>
      </c>
    </row>
    <row r="42" spans="2:9" x14ac:dyDescent="0.25">
      <c r="B42" s="150" t="s">
        <v>47</v>
      </c>
      <c r="C42" s="144"/>
      <c r="D42" s="144"/>
      <c r="E42" s="144">
        <v>1</v>
      </c>
      <c r="F42" s="144"/>
      <c r="G42" s="144"/>
      <c r="H42" s="144"/>
      <c r="I42" s="146">
        <f t="shared" si="2"/>
        <v>1</v>
      </c>
    </row>
    <row r="43" spans="2:9" x14ac:dyDescent="0.25">
      <c r="B43" s="150" t="s">
        <v>48</v>
      </c>
      <c r="C43" s="144"/>
      <c r="D43" s="144">
        <v>2</v>
      </c>
      <c r="E43" s="144">
        <v>2</v>
      </c>
      <c r="F43" s="144"/>
      <c r="G43" s="144"/>
      <c r="H43" s="144"/>
      <c r="I43" s="146">
        <f t="shared" si="2"/>
        <v>4</v>
      </c>
    </row>
    <row r="44" spans="2:9" x14ac:dyDescent="0.25">
      <c r="B44" s="151" t="s">
        <v>49</v>
      </c>
      <c r="C44" s="147"/>
      <c r="D44" s="147"/>
      <c r="E44" s="147">
        <v>3</v>
      </c>
      <c r="F44" s="147"/>
      <c r="G44" s="147"/>
      <c r="H44" s="147"/>
      <c r="I44" s="148">
        <f t="shared" si="2"/>
        <v>3</v>
      </c>
    </row>
    <row r="45" spans="2:9" x14ac:dyDescent="0.25">
      <c r="B45" s="211" t="s">
        <v>6</v>
      </c>
      <c r="C45" s="188">
        <f t="shared" ref="C45:H45" si="7">SUM(C41:C44)</f>
        <v>0</v>
      </c>
      <c r="D45" s="188">
        <f t="shared" si="7"/>
        <v>7</v>
      </c>
      <c r="E45" s="188">
        <f t="shared" si="7"/>
        <v>10</v>
      </c>
      <c r="F45" s="188">
        <f t="shared" si="7"/>
        <v>2</v>
      </c>
      <c r="G45" s="188">
        <f t="shared" si="7"/>
        <v>1</v>
      </c>
      <c r="H45" s="188">
        <f t="shared" si="7"/>
        <v>1</v>
      </c>
      <c r="I45" s="235">
        <f t="shared" si="2"/>
        <v>21</v>
      </c>
    </row>
    <row r="46" spans="2:9" x14ac:dyDescent="0.25">
      <c r="B46" s="215" t="s">
        <v>0</v>
      </c>
      <c r="C46" s="191">
        <f>C13+C19+C26+C33+C39+C45</f>
        <v>5</v>
      </c>
      <c r="D46" s="191">
        <f t="shared" ref="D46:I46" si="8">D13+D19+D26+D33+D39+D45</f>
        <v>46</v>
      </c>
      <c r="E46" s="191">
        <f t="shared" si="8"/>
        <v>77</v>
      </c>
      <c r="F46" s="191">
        <f t="shared" si="8"/>
        <v>46</v>
      </c>
      <c r="G46" s="191">
        <f t="shared" si="8"/>
        <v>28</v>
      </c>
      <c r="H46" s="191">
        <f t="shared" si="8"/>
        <v>13</v>
      </c>
      <c r="I46" s="191">
        <f t="shared" si="8"/>
        <v>215</v>
      </c>
    </row>
    <row r="47" spans="2:9" s="4" customFormat="1" x14ac:dyDescent="0.25"/>
    <row r="48" spans="2:9" s="4" customFormat="1" x14ac:dyDescent="0.25"/>
    <row r="49" s="4" customFormat="1" x14ac:dyDescent="0.25"/>
    <row r="50" s="4" customFormat="1" x14ac:dyDescent="0.25"/>
    <row r="51" s="4" customFormat="1" x14ac:dyDescent="0.25"/>
    <row r="52" s="4" customFormat="1" x14ac:dyDescent="0.25"/>
    <row r="53" s="4" customFormat="1" x14ac:dyDescent="0.25"/>
    <row r="54" s="4" customFormat="1" x14ac:dyDescent="0.25"/>
    <row r="55" s="4" customFormat="1" x14ac:dyDescent="0.25"/>
    <row r="56" s="4" customFormat="1" x14ac:dyDescent="0.25"/>
    <row r="57" s="4" customFormat="1" x14ac:dyDescent="0.25"/>
    <row r="58" s="4" customFormat="1" x14ac:dyDescent="0.25"/>
    <row r="59" s="4" customFormat="1" x14ac:dyDescent="0.25"/>
    <row r="60" s="4" customFormat="1" x14ac:dyDescent="0.25"/>
    <row r="61" s="4" customFormat="1" x14ac:dyDescent="0.25"/>
    <row r="62" s="4" customFormat="1" x14ac:dyDescent="0.25"/>
    <row r="63" s="4" customFormat="1" x14ac:dyDescent="0.25"/>
    <row r="64" s="4" customFormat="1" x14ac:dyDescent="0.25"/>
    <row r="65" s="4" customFormat="1" x14ac:dyDescent="0.25"/>
    <row r="66" s="4" customFormat="1" x14ac:dyDescent="0.25"/>
    <row r="67" s="4" customFormat="1" x14ac:dyDescent="0.25"/>
    <row r="68" s="4" customFormat="1" x14ac:dyDescent="0.25"/>
    <row r="69" s="4" customFormat="1" x14ac:dyDescent="0.25"/>
    <row r="70" s="4" customFormat="1" x14ac:dyDescent="0.25"/>
    <row r="71" s="4" customFormat="1" x14ac:dyDescent="0.25"/>
    <row r="72" s="4" customFormat="1" x14ac:dyDescent="0.25"/>
    <row r="73" s="4" customFormat="1" x14ac:dyDescent="0.25"/>
    <row r="74" s="4" customFormat="1" x14ac:dyDescent="0.25"/>
    <row r="75" s="4" customFormat="1" x14ac:dyDescent="0.25"/>
    <row r="76" s="4" customFormat="1" x14ac:dyDescent="0.25"/>
    <row r="77" s="4" customFormat="1" x14ac:dyDescent="0.25"/>
    <row r="78" s="4" customFormat="1" x14ac:dyDescent="0.25"/>
    <row r="79" s="4" customFormat="1" x14ac:dyDescent="0.25"/>
    <row r="80"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sheetData>
  <mergeCells count="2">
    <mergeCell ref="C2:I2"/>
    <mergeCell ref="C3:I3"/>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8"/>
  <sheetViews>
    <sheetView workbookViewId="0">
      <selection activeCell="D2" sqref="D2:I2"/>
    </sheetView>
  </sheetViews>
  <sheetFormatPr baseColWidth="10" defaultRowHeight="15" x14ac:dyDescent="0.25"/>
  <cols>
    <col min="1" max="1" width="24.28515625" style="4" customWidth="1"/>
    <col min="2" max="2" width="26.140625" customWidth="1"/>
    <col min="3" max="3" width="15.7109375" customWidth="1"/>
    <col min="4" max="4" width="17.85546875" customWidth="1"/>
    <col min="5" max="5" width="18.140625" customWidth="1"/>
    <col min="6" max="6" width="18.28515625" customWidth="1"/>
    <col min="7" max="7" width="16.85546875" customWidth="1"/>
    <col min="8" max="8" width="17.42578125" customWidth="1"/>
    <col min="9" max="9" width="17.5703125" customWidth="1"/>
    <col min="10" max="22" width="11.42578125" style="4"/>
  </cols>
  <sheetData>
    <row r="1" spans="2:12" s="4" customFormat="1" x14ac:dyDescent="0.25"/>
    <row r="2" spans="2:12" s="4" customFormat="1" ht="30" customHeight="1" x14ac:dyDescent="0.25">
      <c r="C2" s="58"/>
      <c r="D2" s="419" t="s">
        <v>228</v>
      </c>
      <c r="E2" s="419"/>
      <c r="F2" s="419"/>
      <c r="G2" s="419"/>
      <c r="H2" s="419"/>
      <c r="I2" s="419"/>
      <c r="J2" s="58"/>
      <c r="K2" s="58"/>
      <c r="L2" s="58"/>
    </row>
    <row r="3" spans="2:12" s="4" customFormat="1" x14ac:dyDescent="0.25">
      <c r="C3" s="58"/>
      <c r="D3" s="58"/>
      <c r="E3" s="382"/>
      <c r="F3" s="382"/>
      <c r="G3" s="382"/>
      <c r="H3" s="382"/>
      <c r="I3" s="382"/>
      <c r="J3" s="58"/>
      <c r="K3" s="58"/>
      <c r="L3" s="58"/>
    </row>
    <row r="4" spans="2:12" s="4" customFormat="1" x14ac:dyDescent="0.25">
      <c r="B4" s="58"/>
      <c r="C4" s="58"/>
      <c r="D4" s="58"/>
      <c r="E4" s="58"/>
      <c r="F4" s="58"/>
      <c r="G4" s="58"/>
      <c r="H4" s="58"/>
      <c r="I4" s="58"/>
    </row>
    <row r="5" spans="2:12" s="4" customFormat="1" x14ac:dyDescent="0.25"/>
    <row r="6" spans="2:12" ht="30" x14ac:dyDescent="0.25">
      <c r="B6" s="231" t="s">
        <v>60</v>
      </c>
      <c r="C6" s="232" t="s">
        <v>10</v>
      </c>
      <c r="D6" s="233" t="s">
        <v>11</v>
      </c>
      <c r="E6" s="233" t="s">
        <v>12</v>
      </c>
      <c r="F6" s="233" t="s">
        <v>13</v>
      </c>
      <c r="G6" s="233" t="s">
        <v>14</v>
      </c>
      <c r="H6" s="233" t="s">
        <v>65</v>
      </c>
      <c r="I6" s="233" t="s">
        <v>0</v>
      </c>
    </row>
    <row r="7" spans="2:12" ht="30" x14ac:dyDescent="0.25">
      <c r="B7" s="116" t="s">
        <v>17</v>
      </c>
      <c r="C7" s="38"/>
      <c r="D7" s="38"/>
      <c r="E7" s="38"/>
      <c r="F7" s="38"/>
      <c r="G7" s="38"/>
      <c r="H7" s="38"/>
      <c r="I7" s="39"/>
    </row>
    <row r="8" spans="2:12" x14ac:dyDescent="0.25">
      <c r="B8" s="150" t="s">
        <v>18</v>
      </c>
      <c r="C8" s="144"/>
      <c r="D8" s="144">
        <v>7</v>
      </c>
      <c r="E8" s="144">
        <v>25</v>
      </c>
      <c r="F8" s="144">
        <v>14</v>
      </c>
      <c r="G8" s="144">
        <v>3</v>
      </c>
      <c r="H8" s="144">
        <v>15</v>
      </c>
      <c r="I8" s="146">
        <f>SUM(C8:H8)</f>
        <v>64</v>
      </c>
    </row>
    <row r="9" spans="2:12" x14ac:dyDescent="0.25">
      <c r="B9" s="158" t="s">
        <v>19</v>
      </c>
      <c r="C9" s="144"/>
      <c r="D9" s="144"/>
      <c r="E9" s="144">
        <v>3</v>
      </c>
      <c r="F9" s="144">
        <v>1</v>
      </c>
      <c r="G9" s="144">
        <v>2</v>
      </c>
      <c r="H9" s="144"/>
      <c r="I9" s="146">
        <f t="shared" ref="I9:I12" si="0">SUM(C9:H9)</f>
        <v>6</v>
      </c>
    </row>
    <row r="10" spans="2:12" x14ac:dyDescent="0.25">
      <c r="B10" s="150" t="s">
        <v>20</v>
      </c>
      <c r="C10" s="144"/>
      <c r="D10" s="144">
        <v>2</v>
      </c>
      <c r="E10" s="144">
        <v>1</v>
      </c>
      <c r="F10" s="144">
        <v>1</v>
      </c>
      <c r="G10" s="144"/>
      <c r="H10" s="144"/>
      <c r="I10" s="146">
        <f t="shared" si="0"/>
        <v>4</v>
      </c>
    </row>
    <row r="11" spans="2:12" x14ac:dyDescent="0.25">
      <c r="B11" s="150" t="s">
        <v>21</v>
      </c>
      <c r="C11" s="144"/>
      <c r="D11" s="144">
        <v>2</v>
      </c>
      <c r="E11" s="144">
        <v>2</v>
      </c>
      <c r="F11" s="144"/>
      <c r="G11" s="144"/>
      <c r="H11" s="144"/>
      <c r="I11" s="146">
        <f t="shared" si="0"/>
        <v>4</v>
      </c>
    </row>
    <row r="12" spans="2:12" x14ac:dyDescent="0.25">
      <c r="B12" s="159" t="s">
        <v>22</v>
      </c>
      <c r="C12" s="147"/>
      <c r="D12" s="147">
        <v>2</v>
      </c>
      <c r="E12" s="147">
        <v>5</v>
      </c>
      <c r="F12" s="147">
        <v>2</v>
      </c>
      <c r="G12" s="147">
        <v>2</v>
      </c>
      <c r="H12" s="147">
        <v>2</v>
      </c>
      <c r="I12" s="148">
        <f t="shared" si="0"/>
        <v>13</v>
      </c>
    </row>
    <row r="13" spans="2:12" x14ac:dyDescent="0.25">
      <c r="B13" s="222" t="s">
        <v>5</v>
      </c>
      <c r="C13" s="195">
        <f>SUM(C8:C12)</f>
        <v>0</v>
      </c>
      <c r="D13" s="195">
        <f t="shared" ref="D13:H13" si="1">SUM(D8:D12)</f>
        <v>13</v>
      </c>
      <c r="E13" s="195">
        <f t="shared" si="1"/>
        <v>36</v>
      </c>
      <c r="F13" s="195">
        <f t="shared" si="1"/>
        <v>18</v>
      </c>
      <c r="G13" s="195">
        <f t="shared" si="1"/>
        <v>7</v>
      </c>
      <c r="H13" s="195">
        <f t="shared" si="1"/>
        <v>17</v>
      </c>
      <c r="I13" s="234">
        <f>SUM(C13:H13)</f>
        <v>91</v>
      </c>
    </row>
    <row r="14" spans="2:12" x14ac:dyDescent="0.25">
      <c r="B14" s="160" t="s">
        <v>23</v>
      </c>
      <c r="C14" s="149"/>
      <c r="D14" s="149"/>
      <c r="E14" s="149"/>
      <c r="F14" s="149"/>
      <c r="G14" s="149"/>
      <c r="H14" s="149"/>
      <c r="I14" s="145">
        <f t="shared" ref="I14:I45" si="2">SUM(C14:H14)</f>
        <v>0</v>
      </c>
    </row>
    <row r="15" spans="2:12" x14ac:dyDescent="0.25">
      <c r="B15" s="150" t="s">
        <v>24</v>
      </c>
      <c r="C15" s="144"/>
      <c r="D15" s="144">
        <v>3</v>
      </c>
      <c r="E15" s="144">
        <v>1</v>
      </c>
      <c r="F15" s="144">
        <v>1</v>
      </c>
      <c r="G15" s="144"/>
      <c r="H15" s="144"/>
      <c r="I15" s="146">
        <f t="shared" si="2"/>
        <v>5</v>
      </c>
    </row>
    <row r="16" spans="2:12" x14ac:dyDescent="0.25">
      <c r="B16" s="150" t="s">
        <v>25</v>
      </c>
      <c r="C16" s="144"/>
      <c r="D16" s="144"/>
      <c r="E16" s="144">
        <v>4</v>
      </c>
      <c r="F16" s="144"/>
      <c r="G16" s="144"/>
      <c r="H16" s="144"/>
      <c r="I16" s="146">
        <f t="shared" si="2"/>
        <v>4</v>
      </c>
    </row>
    <row r="17" spans="2:9" x14ac:dyDescent="0.25">
      <c r="B17" s="150" t="s">
        <v>26</v>
      </c>
      <c r="C17" s="144"/>
      <c r="D17" s="144">
        <v>2</v>
      </c>
      <c r="E17" s="144">
        <v>1</v>
      </c>
      <c r="F17" s="144"/>
      <c r="G17" s="144"/>
      <c r="H17" s="144"/>
      <c r="I17" s="146">
        <f t="shared" si="2"/>
        <v>3</v>
      </c>
    </row>
    <row r="18" spans="2:9" x14ac:dyDescent="0.25">
      <c r="B18" s="158" t="s">
        <v>27</v>
      </c>
      <c r="C18" s="144"/>
      <c r="D18" s="144">
        <v>1</v>
      </c>
      <c r="E18" s="144">
        <v>2</v>
      </c>
      <c r="F18" s="144">
        <v>1</v>
      </c>
      <c r="G18" s="144"/>
      <c r="H18" s="144"/>
      <c r="I18" s="146">
        <f t="shared" si="2"/>
        <v>4</v>
      </c>
    </row>
    <row r="19" spans="2:9" x14ac:dyDescent="0.25">
      <c r="B19" s="236" t="s">
        <v>5</v>
      </c>
      <c r="C19" s="237">
        <f>SUM(C14:C18)</f>
        <v>0</v>
      </c>
      <c r="D19" s="237">
        <f t="shared" ref="D19:H19" si="3">SUM(D14:D18)</f>
        <v>6</v>
      </c>
      <c r="E19" s="237">
        <f t="shared" si="3"/>
        <v>8</v>
      </c>
      <c r="F19" s="237">
        <f t="shared" si="3"/>
        <v>2</v>
      </c>
      <c r="G19" s="237">
        <f t="shared" si="3"/>
        <v>0</v>
      </c>
      <c r="H19" s="237">
        <f t="shared" si="3"/>
        <v>0</v>
      </c>
      <c r="I19" s="238">
        <f t="shared" si="2"/>
        <v>16</v>
      </c>
    </row>
    <row r="20" spans="2:9" x14ac:dyDescent="0.25">
      <c r="B20" s="161" t="s">
        <v>28</v>
      </c>
      <c r="C20" s="162"/>
      <c r="D20" s="162"/>
      <c r="E20" s="162"/>
      <c r="F20" s="162"/>
      <c r="G20" s="162"/>
      <c r="H20" s="162"/>
      <c r="I20" s="145">
        <f t="shared" si="2"/>
        <v>0</v>
      </c>
    </row>
    <row r="21" spans="2:9" x14ac:dyDescent="0.25">
      <c r="B21" s="150" t="s">
        <v>29</v>
      </c>
      <c r="C21" s="144">
        <v>1</v>
      </c>
      <c r="D21" s="144">
        <v>1</v>
      </c>
      <c r="E21" s="144"/>
      <c r="F21" s="144"/>
      <c r="G21" s="144"/>
      <c r="H21" s="144"/>
      <c r="I21" s="146">
        <f t="shared" si="2"/>
        <v>2</v>
      </c>
    </row>
    <row r="22" spans="2:9" x14ac:dyDescent="0.25">
      <c r="B22" s="150" t="s">
        <v>30</v>
      </c>
      <c r="C22" s="144">
        <v>1</v>
      </c>
      <c r="D22" s="144">
        <v>1</v>
      </c>
      <c r="E22" s="144">
        <v>2</v>
      </c>
      <c r="F22" s="144"/>
      <c r="G22" s="144"/>
      <c r="H22" s="144"/>
      <c r="I22" s="146">
        <f t="shared" si="2"/>
        <v>4</v>
      </c>
    </row>
    <row r="23" spans="2:9" x14ac:dyDescent="0.25">
      <c r="B23" s="158" t="s">
        <v>31</v>
      </c>
      <c r="C23" s="144">
        <v>1</v>
      </c>
      <c r="D23" s="144">
        <v>3</v>
      </c>
      <c r="E23" s="144"/>
      <c r="F23" s="144"/>
      <c r="G23" s="144"/>
      <c r="H23" s="144"/>
      <c r="I23" s="146">
        <f t="shared" si="2"/>
        <v>4</v>
      </c>
    </row>
    <row r="24" spans="2:9" x14ac:dyDescent="0.25">
      <c r="B24" s="158" t="s">
        <v>32</v>
      </c>
      <c r="C24" s="144">
        <v>1</v>
      </c>
      <c r="D24" s="144">
        <v>5</v>
      </c>
      <c r="E24" s="144">
        <v>4</v>
      </c>
      <c r="F24" s="144">
        <v>3</v>
      </c>
      <c r="G24" s="144"/>
      <c r="H24" s="144"/>
      <c r="I24" s="146">
        <f t="shared" si="2"/>
        <v>13</v>
      </c>
    </row>
    <row r="25" spans="2:9" x14ac:dyDescent="0.25">
      <c r="B25" s="151" t="s">
        <v>33</v>
      </c>
      <c r="C25" s="147"/>
      <c r="D25" s="147">
        <v>2</v>
      </c>
      <c r="E25" s="147">
        <v>3</v>
      </c>
      <c r="F25" s="147"/>
      <c r="G25" s="147"/>
      <c r="H25" s="147"/>
      <c r="I25" s="148">
        <f t="shared" si="2"/>
        <v>5</v>
      </c>
    </row>
    <row r="26" spans="2:9" x14ac:dyDescent="0.25">
      <c r="B26" s="222" t="s">
        <v>6</v>
      </c>
      <c r="C26" s="195">
        <f>SUM(C21:C25)</f>
        <v>4</v>
      </c>
      <c r="D26" s="195">
        <f t="shared" ref="D26:H26" si="4">SUM(D21:D25)</f>
        <v>12</v>
      </c>
      <c r="E26" s="195">
        <f t="shared" si="4"/>
        <v>9</v>
      </c>
      <c r="F26" s="195">
        <f t="shared" si="4"/>
        <v>3</v>
      </c>
      <c r="G26" s="195">
        <f t="shared" si="4"/>
        <v>0</v>
      </c>
      <c r="H26" s="195">
        <f t="shared" si="4"/>
        <v>0</v>
      </c>
      <c r="I26" s="234">
        <f t="shared" si="2"/>
        <v>28</v>
      </c>
    </row>
    <row r="27" spans="2:9" x14ac:dyDescent="0.25">
      <c r="B27" s="161" t="s">
        <v>34</v>
      </c>
      <c r="C27" s="162"/>
      <c r="D27" s="162"/>
      <c r="E27" s="162"/>
      <c r="F27" s="162"/>
      <c r="G27" s="162"/>
      <c r="H27" s="162"/>
      <c r="I27" s="145">
        <f t="shared" si="2"/>
        <v>0</v>
      </c>
    </row>
    <row r="28" spans="2:9" x14ac:dyDescent="0.25">
      <c r="B28" s="158" t="s">
        <v>35</v>
      </c>
      <c r="C28" s="144"/>
      <c r="D28" s="144">
        <v>1</v>
      </c>
      <c r="E28" s="144">
        <v>4</v>
      </c>
      <c r="F28" s="144">
        <v>1</v>
      </c>
      <c r="G28" s="144">
        <v>1</v>
      </c>
      <c r="H28" s="144"/>
      <c r="I28" s="146">
        <f t="shared" si="2"/>
        <v>7</v>
      </c>
    </row>
    <row r="29" spans="2:9" x14ac:dyDescent="0.25">
      <c r="B29" s="150" t="s">
        <v>36</v>
      </c>
      <c r="C29" s="144"/>
      <c r="D29" s="144">
        <v>1</v>
      </c>
      <c r="E29" s="144">
        <v>2</v>
      </c>
      <c r="F29" s="144"/>
      <c r="G29" s="144"/>
      <c r="H29" s="144"/>
      <c r="I29" s="146">
        <f t="shared" si="2"/>
        <v>3</v>
      </c>
    </row>
    <row r="30" spans="2:9" x14ac:dyDescent="0.25">
      <c r="B30" s="158" t="s">
        <v>37</v>
      </c>
      <c r="C30" s="144"/>
      <c r="D30" s="144"/>
      <c r="E30" s="144">
        <v>1</v>
      </c>
      <c r="F30" s="144"/>
      <c r="G30" s="144"/>
      <c r="H30" s="144"/>
      <c r="I30" s="146">
        <f t="shared" si="2"/>
        <v>1</v>
      </c>
    </row>
    <row r="31" spans="2:9" x14ac:dyDescent="0.25">
      <c r="B31" s="150" t="s">
        <v>38</v>
      </c>
      <c r="C31" s="144"/>
      <c r="D31" s="144">
        <v>1</v>
      </c>
      <c r="E31" s="144">
        <v>1</v>
      </c>
      <c r="F31" s="144"/>
      <c r="G31" s="144"/>
      <c r="H31" s="144"/>
      <c r="I31" s="146">
        <f t="shared" si="2"/>
        <v>2</v>
      </c>
    </row>
    <row r="32" spans="2:9" x14ac:dyDescent="0.25">
      <c r="B32" s="151" t="s">
        <v>39</v>
      </c>
      <c r="C32" s="147"/>
      <c r="D32" s="147"/>
      <c r="E32" s="147">
        <v>3</v>
      </c>
      <c r="F32" s="147"/>
      <c r="G32" s="147"/>
      <c r="H32" s="147"/>
      <c r="I32" s="148">
        <f t="shared" si="2"/>
        <v>3</v>
      </c>
    </row>
    <row r="33" spans="2:9" x14ac:dyDescent="0.25">
      <c r="B33" s="222" t="s">
        <v>5</v>
      </c>
      <c r="C33" s="195">
        <f>SUM(C28:C32)</f>
        <v>0</v>
      </c>
      <c r="D33" s="195">
        <f t="shared" ref="D33:I33" si="5">SUM(D28:D32)</f>
        <v>3</v>
      </c>
      <c r="E33" s="195">
        <f t="shared" si="5"/>
        <v>11</v>
      </c>
      <c r="F33" s="195">
        <f t="shared" si="5"/>
        <v>1</v>
      </c>
      <c r="G33" s="195">
        <f t="shared" si="5"/>
        <v>1</v>
      </c>
      <c r="H33" s="195">
        <f t="shared" si="5"/>
        <v>0</v>
      </c>
      <c r="I33" s="195">
        <f t="shared" si="5"/>
        <v>16</v>
      </c>
    </row>
    <row r="34" spans="2:9" x14ac:dyDescent="0.25">
      <c r="B34" s="161" t="s">
        <v>40</v>
      </c>
      <c r="C34" s="164"/>
      <c r="D34" s="162"/>
      <c r="E34" s="162"/>
      <c r="F34" s="162"/>
      <c r="G34" s="162"/>
      <c r="H34" s="162"/>
      <c r="I34" s="145">
        <f t="shared" si="2"/>
        <v>0</v>
      </c>
    </row>
    <row r="35" spans="2:9" x14ac:dyDescent="0.25">
      <c r="B35" s="158" t="s">
        <v>41</v>
      </c>
      <c r="C35" s="144">
        <v>3</v>
      </c>
      <c r="D35" s="144">
        <v>2</v>
      </c>
      <c r="E35" s="144">
        <v>1</v>
      </c>
      <c r="F35" s="144">
        <v>1</v>
      </c>
      <c r="G35" s="144"/>
      <c r="H35" s="144"/>
      <c r="I35" s="146">
        <f t="shared" si="2"/>
        <v>7</v>
      </c>
    </row>
    <row r="36" spans="2:9" x14ac:dyDescent="0.25">
      <c r="B36" s="150" t="s">
        <v>42</v>
      </c>
      <c r="C36" s="144"/>
      <c r="D36" s="144">
        <v>1</v>
      </c>
      <c r="E36" s="144">
        <v>2</v>
      </c>
      <c r="F36" s="144">
        <v>2</v>
      </c>
      <c r="G36" s="144"/>
      <c r="H36" s="144"/>
      <c r="I36" s="146">
        <f t="shared" si="2"/>
        <v>5</v>
      </c>
    </row>
    <row r="37" spans="2:9" x14ac:dyDescent="0.25">
      <c r="B37" s="150" t="s">
        <v>43</v>
      </c>
      <c r="C37" s="144"/>
      <c r="D37" s="144">
        <v>1</v>
      </c>
      <c r="E37" s="144">
        <v>1</v>
      </c>
      <c r="F37" s="144"/>
      <c r="G37" s="144"/>
      <c r="H37" s="144"/>
      <c r="I37" s="146">
        <f t="shared" si="2"/>
        <v>2</v>
      </c>
    </row>
    <row r="38" spans="2:9" x14ac:dyDescent="0.25">
      <c r="B38" s="151" t="s">
        <v>44</v>
      </c>
      <c r="C38" s="147"/>
      <c r="D38" s="147"/>
      <c r="E38" s="147">
        <v>2</v>
      </c>
      <c r="F38" s="147">
        <v>3</v>
      </c>
      <c r="G38" s="147"/>
      <c r="H38" s="147"/>
      <c r="I38" s="148">
        <f t="shared" si="2"/>
        <v>5</v>
      </c>
    </row>
    <row r="39" spans="2:9" x14ac:dyDescent="0.25">
      <c r="B39" s="222" t="s">
        <v>5</v>
      </c>
      <c r="C39" s="195">
        <f>SUM(C35:C38)</f>
        <v>3</v>
      </c>
      <c r="D39" s="195">
        <f t="shared" ref="D39:H39" si="6">SUM(D35:D38)</f>
        <v>4</v>
      </c>
      <c r="E39" s="195">
        <f t="shared" si="6"/>
        <v>6</v>
      </c>
      <c r="F39" s="195">
        <f t="shared" si="6"/>
        <v>6</v>
      </c>
      <c r="G39" s="195">
        <f t="shared" si="6"/>
        <v>0</v>
      </c>
      <c r="H39" s="195">
        <f t="shared" si="6"/>
        <v>0</v>
      </c>
      <c r="I39" s="234">
        <f t="shared" si="2"/>
        <v>19</v>
      </c>
    </row>
    <row r="40" spans="2:9" x14ac:dyDescent="0.25">
      <c r="B40" s="116" t="s">
        <v>45</v>
      </c>
      <c r="C40" s="162"/>
      <c r="D40" s="162"/>
      <c r="E40" s="162"/>
      <c r="F40" s="162"/>
      <c r="G40" s="162"/>
      <c r="H40" s="162"/>
      <c r="I40" s="145">
        <f t="shared" si="2"/>
        <v>0</v>
      </c>
    </row>
    <row r="41" spans="2:9" x14ac:dyDescent="0.25">
      <c r="B41" s="163" t="s">
        <v>46</v>
      </c>
      <c r="C41" s="144">
        <v>1</v>
      </c>
      <c r="D41" s="144">
        <v>4</v>
      </c>
      <c r="E41" s="144">
        <v>3</v>
      </c>
      <c r="F41" s="144">
        <v>1</v>
      </c>
      <c r="G41" s="144">
        <v>2</v>
      </c>
      <c r="H41" s="144">
        <v>1</v>
      </c>
      <c r="I41" s="146">
        <f t="shared" si="2"/>
        <v>12</v>
      </c>
    </row>
    <row r="42" spans="2:9" x14ac:dyDescent="0.25">
      <c r="B42" s="150" t="s">
        <v>47</v>
      </c>
      <c r="C42" s="144"/>
      <c r="D42" s="144"/>
      <c r="E42" s="144">
        <v>1</v>
      </c>
      <c r="F42" s="144"/>
      <c r="G42" s="144"/>
      <c r="H42" s="144"/>
      <c r="I42" s="146">
        <f t="shared" si="2"/>
        <v>1</v>
      </c>
    </row>
    <row r="43" spans="2:9" x14ac:dyDescent="0.25">
      <c r="B43" s="150" t="s">
        <v>48</v>
      </c>
      <c r="C43" s="144"/>
      <c r="D43" s="144">
        <v>2</v>
      </c>
      <c r="E43" s="144">
        <v>3</v>
      </c>
      <c r="F43" s="144">
        <v>1</v>
      </c>
      <c r="G43" s="144"/>
      <c r="H43" s="144"/>
      <c r="I43" s="146">
        <f t="shared" si="2"/>
        <v>6</v>
      </c>
    </row>
    <row r="44" spans="2:9" x14ac:dyDescent="0.25">
      <c r="B44" s="151" t="s">
        <v>49</v>
      </c>
      <c r="C44" s="147"/>
      <c r="D44" s="147">
        <v>1</v>
      </c>
      <c r="E44" s="147">
        <v>1</v>
      </c>
      <c r="F44" s="147"/>
      <c r="G44" s="147"/>
      <c r="H44" s="147"/>
      <c r="I44" s="148">
        <f t="shared" si="2"/>
        <v>2</v>
      </c>
    </row>
    <row r="45" spans="2:9" x14ac:dyDescent="0.25">
      <c r="B45" s="211" t="s">
        <v>6</v>
      </c>
      <c r="C45" s="188">
        <f t="shared" ref="C45:H45" si="7">SUM(C41:C44)</f>
        <v>1</v>
      </c>
      <c r="D45" s="188">
        <f t="shared" si="7"/>
        <v>7</v>
      </c>
      <c r="E45" s="188">
        <f t="shared" si="7"/>
        <v>8</v>
      </c>
      <c r="F45" s="188">
        <f t="shared" si="7"/>
        <v>2</v>
      </c>
      <c r="G45" s="188">
        <f t="shared" si="7"/>
        <v>2</v>
      </c>
      <c r="H45" s="188">
        <f t="shared" si="7"/>
        <v>1</v>
      </c>
      <c r="I45" s="189">
        <f t="shared" si="2"/>
        <v>21</v>
      </c>
    </row>
    <row r="46" spans="2:9" x14ac:dyDescent="0.25">
      <c r="B46" s="215" t="s">
        <v>0</v>
      </c>
      <c r="C46" s="191">
        <f>C13+C19+C26+C33+C39+C45</f>
        <v>8</v>
      </c>
      <c r="D46" s="191">
        <f t="shared" ref="D46:I46" si="8">D13+D19+D26+D33+D39+D45</f>
        <v>45</v>
      </c>
      <c r="E46" s="191">
        <f t="shared" si="8"/>
        <v>78</v>
      </c>
      <c r="F46" s="191">
        <f t="shared" si="8"/>
        <v>32</v>
      </c>
      <c r="G46" s="191">
        <f t="shared" si="8"/>
        <v>10</v>
      </c>
      <c r="H46" s="191">
        <f t="shared" si="8"/>
        <v>18</v>
      </c>
      <c r="I46" s="191">
        <f t="shared" si="8"/>
        <v>191</v>
      </c>
    </row>
    <row r="47" spans="2:9" s="4" customFormat="1" x14ac:dyDescent="0.25"/>
    <row r="48" spans="2:9" s="4" customFormat="1" x14ac:dyDescent="0.25"/>
    <row r="49" s="4" customFormat="1" x14ac:dyDescent="0.25"/>
    <row r="50" s="4" customFormat="1" x14ac:dyDescent="0.25"/>
    <row r="51" s="4" customFormat="1" x14ac:dyDescent="0.25"/>
    <row r="52" s="4" customFormat="1" x14ac:dyDescent="0.25"/>
    <row r="53" s="4" customFormat="1" x14ac:dyDescent="0.25"/>
    <row r="54" s="4" customFormat="1" x14ac:dyDescent="0.25"/>
    <row r="55" s="4" customFormat="1" x14ac:dyDescent="0.25"/>
    <row r="56" s="4" customFormat="1" x14ac:dyDescent="0.25"/>
    <row r="57" s="4" customFormat="1" x14ac:dyDescent="0.25"/>
    <row r="58" s="4" customFormat="1" x14ac:dyDescent="0.25"/>
    <row r="59" s="4" customFormat="1" x14ac:dyDescent="0.25"/>
    <row r="60" s="4" customFormat="1" x14ac:dyDescent="0.25"/>
    <row r="61" s="4" customFormat="1" x14ac:dyDescent="0.25"/>
    <row r="62" s="4" customFormat="1" x14ac:dyDescent="0.25"/>
    <row r="63" s="4" customFormat="1" x14ac:dyDescent="0.25"/>
    <row r="64" s="4" customFormat="1" x14ac:dyDescent="0.25"/>
    <row r="65" s="4" customFormat="1" x14ac:dyDescent="0.25"/>
    <row r="66" s="4" customFormat="1" x14ac:dyDescent="0.25"/>
    <row r="67" s="4" customFormat="1" x14ac:dyDescent="0.25"/>
    <row r="68" s="4" customFormat="1" x14ac:dyDescent="0.25"/>
    <row r="69" s="4" customFormat="1" x14ac:dyDescent="0.25"/>
    <row r="70" s="4" customFormat="1" x14ac:dyDescent="0.25"/>
    <row r="71" s="4" customFormat="1" x14ac:dyDescent="0.25"/>
    <row r="72" s="4" customFormat="1" x14ac:dyDescent="0.25"/>
    <row r="73" s="4" customFormat="1" x14ac:dyDescent="0.25"/>
    <row r="74" s="4" customFormat="1" x14ac:dyDescent="0.25"/>
    <row r="75" s="4" customFormat="1" x14ac:dyDescent="0.25"/>
    <row r="76" s="4" customFormat="1" x14ac:dyDescent="0.25"/>
    <row r="77" s="4" customFormat="1" x14ac:dyDescent="0.25"/>
    <row r="78" s="4" customFormat="1" x14ac:dyDescent="0.25"/>
    <row r="79" s="4" customFormat="1" x14ac:dyDescent="0.25"/>
    <row r="80"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sheetData>
  <mergeCells count="2">
    <mergeCell ref="D2:I2"/>
    <mergeCell ref="E3:I3"/>
  </mergeCell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C27"/>
  <sheetViews>
    <sheetView workbookViewId="0"/>
  </sheetViews>
  <sheetFormatPr baseColWidth="10" defaultRowHeight="15" x14ac:dyDescent="0.25"/>
  <cols>
    <col min="1" max="1" width="18.5703125" style="6" customWidth="1"/>
    <col min="2" max="2" width="14.140625" style="6" customWidth="1"/>
    <col min="3" max="16" width="11.42578125" style="6"/>
    <col min="17" max="29" width="11.42578125" style="4"/>
  </cols>
  <sheetData>
    <row r="4" spans="2:14" ht="0.75" customHeight="1" x14ac:dyDescent="0.25"/>
    <row r="5" spans="2:14" x14ac:dyDescent="0.25">
      <c r="B5" s="419" t="s">
        <v>89</v>
      </c>
      <c r="C5" s="419"/>
      <c r="D5" s="419"/>
      <c r="E5" s="419"/>
      <c r="F5" s="419"/>
      <c r="G5" s="419"/>
      <c r="H5" s="419"/>
      <c r="I5" s="419"/>
      <c r="J5" s="419"/>
      <c r="K5" s="419"/>
      <c r="L5" s="419"/>
      <c r="M5" s="419"/>
      <c r="N5" s="419"/>
    </row>
    <row r="6" spans="2:14" ht="26.25" customHeight="1" x14ac:dyDescent="0.25"/>
    <row r="7" spans="2:14" ht="28.5" customHeight="1" x14ac:dyDescent="0.25">
      <c r="B7" s="420" t="s">
        <v>83</v>
      </c>
      <c r="C7" s="421"/>
      <c r="D7" s="421"/>
      <c r="E7" s="421"/>
      <c r="F7" s="421"/>
      <c r="G7" s="421"/>
      <c r="H7" s="421"/>
      <c r="I7" s="421"/>
      <c r="J7" s="421"/>
      <c r="K7" s="421"/>
      <c r="L7" s="421"/>
      <c r="M7" s="421"/>
      <c r="N7" s="422"/>
    </row>
    <row r="8" spans="2:14" x14ac:dyDescent="0.25">
      <c r="B8" s="242"/>
      <c r="C8" s="251">
        <v>2002</v>
      </c>
      <c r="D8" s="251">
        <v>2003</v>
      </c>
      <c r="E8" s="251">
        <v>2004</v>
      </c>
      <c r="F8" s="251">
        <v>2005</v>
      </c>
      <c r="G8" s="251">
        <v>2006</v>
      </c>
      <c r="H8" s="251">
        <v>2007</v>
      </c>
      <c r="I8" s="251">
        <v>2008</v>
      </c>
      <c r="J8" s="251">
        <v>2009</v>
      </c>
      <c r="K8" s="251">
        <v>2010</v>
      </c>
      <c r="L8" s="251">
        <v>2011</v>
      </c>
      <c r="M8" s="251">
        <v>2012</v>
      </c>
      <c r="N8" s="251" t="s">
        <v>85</v>
      </c>
    </row>
    <row r="9" spans="2:14" x14ac:dyDescent="0.25">
      <c r="B9" s="242" t="s">
        <v>51</v>
      </c>
      <c r="C9" s="243">
        <v>1103</v>
      </c>
      <c r="D9" s="243">
        <v>208</v>
      </c>
      <c r="E9" s="243">
        <v>177.0000000000008</v>
      </c>
      <c r="F9" s="243">
        <v>176.00000000000139</v>
      </c>
      <c r="G9" s="243">
        <v>176.00000000000108</v>
      </c>
      <c r="H9" s="243">
        <v>175.99999999999832</v>
      </c>
      <c r="I9" s="243">
        <v>176.00000000000028</v>
      </c>
      <c r="J9" s="243">
        <v>175.99999999999994</v>
      </c>
      <c r="K9" s="243">
        <v>173.99999999999994</v>
      </c>
      <c r="L9" s="243">
        <v>171</v>
      </c>
      <c r="M9" s="243">
        <v>169</v>
      </c>
      <c r="N9" s="243">
        <v>169</v>
      </c>
    </row>
    <row r="10" spans="2:14" x14ac:dyDescent="0.25">
      <c r="B10" s="242" t="s">
        <v>86</v>
      </c>
      <c r="C10" s="243">
        <v>52</v>
      </c>
      <c r="D10" s="243">
        <v>50</v>
      </c>
      <c r="E10" s="243">
        <v>50.999999999999964</v>
      </c>
      <c r="F10" s="243">
        <v>55.000000000000028</v>
      </c>
      <c r="G10" s="243">
        <v>55.999999999999993</v>
      </c>
      <c r="H10" s="243">
        <v>55.99999999999995</v>
      </c>
      <c r="I10" s="243">
        <v>52.999999999999979</v>
      </c>
      <c r="J10" s="243">
        <v>53.99999999999995</v>
      </c>
      <c r="K10" s="243">
        <v>59.999999999999879</v>
      </c>
      <c r="L10" s="243">
        <v>48</v>
      </c>
      <c r="M10" s="243">
        <v>46</v>
      </c>
      <c r="N10" s="243">
        <v>43</v>
      </c>
    </row>
    <row r="11" spans="2:14" x14ac:dyDescent="0.25">
      <c r="B11" s="242" t="s">
        <v>87</v>
      </c>
      <c r="C11" s="243">
        <v>0</v>
      </c>
      <c r="D11" s="243">
        <v>0</v>
      </c>
      <c r="E11" s="243">
        <v>0</v>
      </c>
      <c r="F11" s="243">
        <v>0</v>
      </c>
      <c r="G11" s="243">
        <v>0</v>
      </c>
      <c r="H11" s="243">
        <v>0</v>
      </c>
      <c r="I11" s="243">
        <v>0</v>
      </c>
      <c r="J11" s="243">
        <v>0</v>
      </c>
      <c r="K11" s="243">
        <v>0</v>
      </c>
      <c r="L11" s="243">
        <v>0</v>
      </c>
      <c r="M11" s="243">
        <v>0</v>
      </c>
      <c r="N11" s="243">
        <v>0</v>
      </c>
    </row>
    <row r="12" spans="2:14" x14ac:dyDescent="0.25">
      <c r="B12" s="242" t="s">
        <v>88</v>
      </c>
      <c r="C12" s="243">
        <v>1155</v>
      </c>
      <c r="D12" s="243">
        <v>258</v>
      </c>
      <c r="E12" s="243">
        <v>228.00000000000077</v>
      </c>
      <c r="F12" s="243">
        <v>231.00000000000142</v>
      </c>
      <c r="G12" s="243">
        <v>232.00000000000108</v>
      </c>
      <c r="H12" s="243">
        <v>231.99999999999827</v>
      </c>
      <c r="I12" s="243">
        <v>229.00000000000026</v>
      </c>
      <c r="J12" s="243">
        <v>229.99999999999989</v>
      </c>
      <c r="K12" s="243">
        <v>233.99999999999983</v>
      </c>
      <c r="L12" s="243">
        <v>219</v>
      </c>
      <c r="M12" s="243">
        <v>215</v>
      </c>
      <c r="N12" s="243">
        <v>212</v>
      </c>
    </row>
    <row r="15" spans="2:14" ht="34.5" customHeight="1" x14ac:dyDescent="0.25">
      <c r="B15" s="423" t="s">
        <v>84</v>
      </c>
      <c r="C15" s="424"/>
      <c r="D15" s="424"/>
      <c r="E15" s="424"/>
      <c r="F15" s="424"/>
      <c r="G15" s="424"/>
      <c r="H15" s="424"/>
      <c r="I15" s="424"/>
      <c r="J15" s="424"/>
      <c r="K15" s="424"/>
      <c r="L15" s="424"/>
      <c r="M15" s="424"/>
      <c r="N15" s="425"/>
    </row>
    <row r="16" spans="2:14" x14ac:dyDescent="0.25">
      <c r="B16" s="242"/>
      <c r="C16" s="251">
        <v>2002</v>
      </c>
      <c r="D16" s="251">
        <v>2003</v>
      </c>
      <c r="E16" s="251">
        <v>2004</v>
      </c>
      <c r="F16" s="251">
        <v>2005</v>
      </c>
      <c r="G16" s="251">
        <v>2006</v>
      </c>
      <c r="H16" s="251">
        <v>2007</v>
      </c>
      <c r="I16" s="251">
        <v>2008</v>
      </c>
      <c r="J16" s="251">
        <v>2009</v>
      </c>
      <c r="K16" s="251">
        <v>2010</v>
      </c>
      <c r="L16" s="251">
        <v>2011</v>
      </c>
      <c r="M16" s="251">
        <v>2012</v>
      </c>
      <c r="N16" s="251" t="s">
        <v>85</v>
      </c>
    </row>
    <row r="17" spans="2:14" x14ac:dyDescent="0.25">
      <c r="B17" s="242" t="s">
        <v>51</v>
      </c>
      <c r="C17" s="243">
        <v>1103</v>
      </c>
      <c r="D17" s="243">
        <v>208</v>
      </c>
      <c r="E17" s="243">
        <v>1082.0000000000034</v>
      </c>
      <c r="F17" s="243">
        <v>1135.000000000003</v>
      </c>
      <c r="G17" s="243">
        <v>1204.0000000000023</v>
      </c>
      <c r="H17" s="243">
        <v>1130.0000000000057</v>
      </c>
      <c r="I17" s="243">
        <v>1119.0000000000025</v>
      </c>
      <c r="J17" s="243">
        <v>1109.0000000000018</v>
      </c>
      <c r="K17" s="243">
        <v>1094.0000000000043</v>
      </c>
      <c r="L17" s="243">
        <v>1079</v>
      </c>
      <c r="M17" s="243">
        <v>1066</v>
      </c>
      <c r="N17" s="243">
        <v>1069</v>
      </c>
    </row>
    <row r="18" spans="2:14" x14ac:dyDescent="0.25">
      <c r="B18" s="242" t="s">
        <v>86</v>
      </c>
      <c r="C18" s="243">
        <v>52</v>
      </c>
      <c r="D18" s="243">
        <v>50</v>
      </c>
      <c r="E18" s="243">
        <v>50.999999999999964</v>
      </c>
      <c r="F18" s="243">
        <v>55.000000000000028</v>
      </c>
      <c r="G18" s="243">
        <v>55.999999999999993</v>
      </c>
      <c r="H18" s="243">
        <v>55.99999999999995</v>
      </c>
      <c r="I18" s="243">
        <v>52.999999999999979</v>
      </c>
      <c r="J18" s="243">
        <v>53.99999999999995</v>
      </c>
      <c r="K18" s="243">
        <v>59.999999999999929</v>
      </c>
      <c r="L18" s="243">
        <v>48</v>
      </c>
      <c r="M18" s="243">
        <v>46</v>
      </c>
      <c r="N18" s="243">
        <v>43</v>
      </c>
    </row>
    <row r="19" spans="2:14" x14ac:dyDescent="0.25">
      <c r="B19" s="242" t="s">
        <v>87</v>
      </c>
      <c r="C19" s="243">
        <v>0</v>
      </c>
      <c r="D19" s="243">
        <v>0</v>
      </c>
      <c r="E19" s="243">
        <v>0</v>
      </c>
      <c r="F19" s="243">
        <v>0</v>
      </c>
      <c r="G19" s="243">
        <v>0</v>
      </c>
      <c r="H19" s="243">
        <v>0</v>
      </c>
      <c r="I19" s="243">
        <v>0</v>
      </c>
      <c r="J19" s="243">
        <v>0</v>
      </c>
      <c r="K19" s="243">
        <v>0</v>
      </c>
      <c r="L19" s="243">
        <v>0</v>
      </c>
      <c r="M19" s="243">
        <v>0</v>
      </c>
      <c r="N19" s="243">
        <v>0</v>
      </c>
    </row>
    <row r="20" spans="2:14" x14ac:dyDescent="0.25">
      <c r="B20" s="242" t="s">
        <v>88</v>
      </c>
      <c r="C20" s="243">
        <v>1155</v>
      </c>
      <c r="D20" s="243">
        <v>258</v>
      </c>
      <c r="E20" s="243">
        <v>1133.0000000000034</v>
      </c>
      <c r="F20" s="243">
        <v>1190.000000000003</v>
      </c>
      <c r="G20" s="243">
        <v>1260.0000000000023</v>
      </c>
      <c r="H20" s="243">
        <v>1186.0000000000057</v>
      </c>
      <c r="I20" s="243">
        <v>1172.0000000000025</v>
      </c>
      <c r="J20" s="243">
        <v>1163.0000000000018</v>
      </c>
      <c r="K20" s="243">
        <v>1154.0000000000043</v>
      </c>
      <c r="L20" s="243">
        <v>1127</v>
      </c>
      <c r="M20" s="243">
        <v>1112</v>
      </c>
      <c r="N20" s="243">
        <v>1112</v>
      </c>
    </row>
    <row r="22" spans="2:14" x14ac:dyDescent="0.25">
      <c r="B22" s="247" t="s">
        <v>90</v>
      </c>
      <c r="C22" s="247"/>
      <c r="D22" s="247"/>
      <c r="E22" s="247"/>
      <c r="F22" s="247"/>
      <c r="G22" s="247"/>
      <c r="H22" s="247"/>
      <c r="I22" s="248"/>
      <c r="J22" s="248"/>
    </row>
    <row r="23" spans="2:14" x14ac:dyDescent="0.25">
      <c r="B23" s="249" t="s">
        <v>91</v>
      </c>
      <c r="C23" s="247"/>
      <c r="D23" s="247"/>
      <c r="E23" s="247"/>
      <c r="F23" s="247"/>
      <c r="G23" s="247"/>
      <c r="H23" s="247"/>
      <c r="I23" s="248"/>
      <c r="J23" s="248"/>
    </row>
    <row r="24" spans="2:14" x14ac:dyDescent="0.25">
      <c r="B24" s="247" t="s">
        <v>92</v>
      </c>
      <c r="C24" s="247"/>
      <c r="D24" s="247"/>
      <c r="E24" s="247"/>
      <c r="F24" s="247"/>
      <c r="G24" s="247"/>
      <c r="H24" s="248"/>
      <c r="I24" s="248"/>
      <c r="J24" s="248"/>
    </row>
    <row r="25" spans="2:14" x14ac:dyDescent="0.25">
      <c r="B25" s="247" t="s">
        <v>93</v>
      </c>
      <c r="C25" s="247"/>
      <c r="D25" s="247"/>
      <c r="E25" s="247"/>
      <c r="F25" s="247"/>
      <c r="G25" s="247"/>
      <c r="H25" s="248"/>
      <c r="I25" s="248"/>
      <c r="J25" s="248"/>
    </row>
    <row r="26" spans="2:14" x14ac:dyDescent="0.25">
      <c r="B26" s="250" t="s">
        <v>94</v>
      </c>
      <c r="C26" s="247"/>
      <c r="D26" s="247"/>
      <c r="E26" s="247"/>
      <c r="F26" s="247"/>
      <c r="G26" s="247"/>
      <c r="H26" s="247"/>
      <c r="I26" s="247"/>
      <c r="J26" s="247"/>
      <c r="K26" s="244"/>
    </row>
    <row r="27" spans="2:14" x14ac:dyDescent="0.25">
      <c r="B27" s="248" t="s">
        <v>95</v>
      </c>
      <c r="C27" s="248"/>
      <c r="D27" s="248"/>
      <c r="E27" s="248"/>
      <c r="F27" s="248"/>
      <c r="G27" s="248"/>
      <c r="H27" s="248"/>
      <c r="I27" s="248"/>
      <c r="J27" s="248"/>
    </row>
  </sheetData>
  <mergeCells count="3">
    <mergeCell ref="B5:N5"/>
    <mergeCell ref="B7:N7"/>
    <mergeCell ref="B15:N15"/>
  </mergeCells>
  <pageMargins left="0.7" right="0.7" top="0.75" bottom="0.75" header="0.3" footer="0.3"/>
  <pageSetup paperSize="5"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6"/>
  <sheetViews>
    <sheetView workbookViewId="0">
      <selection activeCell="E3" sqref="E3"/>
    </sheetView>
  </sheetViews>
  <sheetFormatPr baseColWidth="10" defaultRowHeight="15" x14ac:dyDescent="0.25"/>
  <cols>
    <col min="1" max="1" width="14.42578125" style="4" customWidth="1"/>
    <col min="2" max="2" width="18.5703125" style="6" customWidth="1"/>
    <col min="3" max="17" width="11.42578125" style="6"/>
    <col min="18" max="43" width="11.42578125" style="4"/>
  </cols>
  <sheetData>
    <row r="1" spans="2:54" ht="19.5" customHeight="1" x14ac:dyDescent="0.25"/>
    <row r="2" spans="2:54" ht="20.25" customHeight="1" x14ac:dyDescent="0.25"/>
    <row r="3" spans="2:54" x14ac:dyDescent="0.25">
      <c r="E3" s="254" t="s">
        <v>104</v>
      </c>
      <c r="F3" s="254"/>
      <c r="G3" s="254"/>
      <c r="H3" s="254"/>
      <c r="I3" s="254"/>
      <c r="J3" s="254"/>
      <c r="K3" s="254"/>
      <c r="L3" s="254"/>
    </row>
    <row r="4" spans="2:54" ht="17.25" customHeight="1" x14ac:dyDescent="0.25"/>
    <row r="5" spans="2:54" ht="25.5" customHeight="1" x14ac:dyDescent="0.25">
      <c r="B5" s="426" t="s">
        <v>100</v>
      </c>
      <c r="C5" s="426"/>
      <c r="D5" s="426"/>
      <c r="E5" s="426"/>
      <c r="F5" s="426"/>
      <c r="G5" s="426"/>
      <c r="H5" s="426"/>
      <c r="I5" s="426"/>
      <c r="J5" s="426"/>
      <c r="K5" s="426"/>
      <c r="L5" s="426"/>
      <c r="M5" s="426"/>
      <c r="N5" s="426"/>
    </row>
    <row r="6" spans="2:54" x14ac:dyDescent="0.25">
      <c r="B6" s="251"/>
      <c r="C6" s="251">
        <v>2002</v>
      </c>
      <c r="D6" s="251">
        <v>2003</v>
      </c>
      <c r="E6" s="251">
        <v>2004</v>
      </c>
      <c r="F6" s="251">
        <v>2005</v>
      </c>
      <c r="G6" s="251">
        <v>2006</v>
      </c>
      <c r="H6" s="251">
        <v>2007</v>
      </c>
      <c r="I6" s="251">
        <v>2008</v>
      </c>
      <c r="J6" s="251">
        <v>2009</v>
      </c>
      <c r="K6" s="251">
        <v>2010</v>
      </c>
      <c r="L6" s="251">
        <v>2011</v>
      </c>
      <c r="M6" s="251">
        <v>2012</v>
      </c>
      <c r="N6" s="251" t="s">
        <v>85</v>
      </c>
    </row>
    <row r="7" spans="2:54" x14ac:dyDescent="0.25">
      <c r="B7" s="242" t="s">
        <v>51</v>
      </c>
      <c r="C7" s="243">
        <v>131666</v>
      </c>
      <c r="D7" s="243">
        <v>132912</v>
      </c>
      <c r="E7" s="243">
        <v>130072</v>
      </c>
      <c r="F7" s="243">
        <v>130519.00000000003</v>
      </c>
      <c r="G7" s="243">
        <v>133928.99999999988</v>
      </c>
      <c r="H7" s="243">
        <v>131512</v>
      </c>
      <c r="I7" s="243">
        <v>122611.00000000007</v>
      </c>
      <c r="J7" s="243">
        <v>124755</v>
      </c>
      <c r="K7" s="243">
        <v>124578.99999999997</v>
      </c>
      <c r="L7" s="243">
        <v>124462</v>
      </c>
      <c r="M7" s="243">
        <v>119928.99999999993</v>
      </c>
      <c r="N7" s="243">
        <v>115018</v>
      </c>
      <c r="BB7" s="241"/>
    </row>
    <row r="8" spans="2:54" x14ac:dyDescent="0.25">
      <c r="B8" s="242" t="s">
        <v>101</v>
      </c>
      <c r="C8" s="243">
        <v>0</v>
      </c>
      <c r="D8" s="243">
        <v>1445</v>
      </c>
      <c r="E8" s="243">
        <v>0</v>
      </c>
      <c r="F8" s="243">
        <v>769</v>
      </c>
      <c r="G8" s="243">
        <v>583.99999999999989</v>
      </c>
      <c r="H8" s="243">
        <v>0</v>
      </c>
      <c r="I8" s="243">
        <v>1426.0000000000002</v>
      </c>
      <c r="J8" s="243">
        <v>2281</v>
      </c>
      <c r="K8" s="243">
        <v>79</v>
      </c>
      <c r="L8" s="243">
        <v>7</v>
      </c>
      <c r="M8" s="243">
        <v>81</v>
      </c>
      <c r="N8" s="243">
        <v>2</v>
      </c>
    </row>
    <row r="9" spans="2:54" x14ac:dyDescent="0.25">
      <c r="B9" s="242" t="s">
        <v>102</v>
      </c>
      <c r="C9" s="243">
        <v>0</v>
      </c>
      <c r="D9" s="243">
        <v>0</v>
      </c>
      <c r="E9" s="243">
        <v>0</v>
      </c>
      <c r="F9" s="243">
        <v>0</v>
      </c>
      <c r="G9" s="243">
        <v>0</v>
      </c>
      <c r="H9" s="243">
        <v>0</v>
      </c>
      <c r="I9" s="243">
        <v>0</v>
      </c>
      <c r="J9" s="243">
        <v>0</v>
      </c>
      <c r="K9" s="243">
        <v>0</v>
      </c>
      <c r="L9" s="243">
        <v>0</v>
      </c>
      <c r="M9" s="243">
        <v>0</v>
      </c>
      <c r="N9" s="243">
        <v>0</v>
      </c>
    </row>
    <row r="10" spans="2:54" x14ac:dyDescent="0.25">
      <c r="B10" s="242" t="s">
        <v>86</v>
      </c>
      <c r="C10" s="243">
        <v>4877</v>
      </c>
      <c r="D10" s="243">
        <v>3178</v>
      </c>
      <c r="E10" s="243">
        <v>4773</v>
      </c>
      <c r="F10" s="243">
        <v>4854.0000000000009</v>
      </c>
      <c r="G10" s="243">
        <v>4899</v>
      </c>
      <c r="H10" s="243">
        <v>4974</v>
      </c>
      <c r="I10" s="243">
        <v>4948</v>
      </c>
      <c r="J10" s="243">
        <v>5261</v>
      </c>
      <c r="K10" s="243">
        <v>4939.0000000000009</v>
      </c>
      <c r="L10" s="243">
        <v>4085</v>
      </c>
      <c r="M10" s="243">
        <v>4131</v>
      </c>
      <c r="N10" s="243">
        <v>4369</v>
      </c>
    </row>
    <row r="11" spans="2:54" x14ac:dyDescent="0.25">
      <c r="B11" s="242" t="s">
        <v>103</v>
      </c>
      <c r="C11" s="243"/>
      <c r="D11" s="243"/>
      <c r="E11" s="243"/>
      <c r="F11" s="243"/>
      <c r="G11" s="243"/>
      <c r="H11" s="243"/>
      <c r="I11" s="243"/>
      <c r="J11" s="243"/>
      <c r="K11" s="243"/>
      <c r="L11" s="243">
        <v>0</v>
      </c>
      <c r="M11" s="243">
        <v>0</v>
      </c>
      <c r="N11" s="243">
        <v>0</v>
      </c>
    </row>
    <row r="12" spans="2:54" x14ac:dyDescent="0.25">
      <c r="B12" s="242" t="s">
        <v>88</v>
      </c>
      <c r="C12" s="243">
        <v>136543</v>
      </c>
      <c r="D12" s="243">
        <v>137535</v>
      </c>
      <c r="E12" s="243">
        <v>134845</v>
      </c>
      <c r="F12" s="243">
        <v>136142.00000000003</v>
      </c>
      <c r="G12" s="243">
        <v>139411.99999999988</v>
      </c>
      <c r="H12" s="243">
        <v>136486</v>
      </c>
      <c r="I12" s="243">
        <v>128985.00000000007</v>
      </c>
      <c r="J12" s="243">
        <v>132297</v>
      </c>
      <c r="K12" s="243">
        <v>129596.99999999997</v>
      </c>
      <c r="L12" s="243">
        <v>128554</v>
      </c>
      <c r="M12" s="243">
        <v>124140.99999999993</v>
      </c>
      <c r="N12" s="243">
        <v>119389</v>
      </c>
    </row>
    <row r="13" spans="2:54" x14ac:dyDescent="0.25">
      <c r="C13" s="252"/>
      <c r="D13" s="252"/>
      <c r="E13" s="252"/>
      <c r="F13" s="252"/>
      <c r="G13" s="252"/>
      <c r="H13" s="252"/>
      <c r="I13" s="252"/>
      <c r="J13" s="252"/>
      <c r="K13" s="252"/>
      <c r="L13" s="252"/>
      <c r="M13" s="252"/>
      <c r="N13" s="252"/>
    </row>
    <row r="14" spans="2:54" x14ac:dyDescent="0.25">
      <c r="C14" s="252"/>
      <c r="D14" s="252"/>
      <c r="E14" s="252"/>
      <c r="F14" s="252"/>
      <c r="G14" s="252"/>
      <c r="H14" s="253"/>
      <c r="I14" s="252"/>
      <c r="J14" s="252"/>
      <c r="K14" s="252"/>
      <c r="L14" s="252"/>
      <c r="M14" s="252"/>
      <c r="N14" s="252"/>
    </row>
    <row r="15" spans="2:54" ht="30" customHeight="1" x14ac:dyDescent="0.25">
      <c r="B15" s="420" t="s">
        <v>96</v>
      </c>
      <c r="C15" s="421"/>
      <c r="D15" s="421"/>
      <c r="E15" s="421"/>
      <c r="F15" s="421"/>
      <c r="G15" s="421"/>
      <c r="H15" s="421"/>
      <c r="I15" s="421"/>
      <c r="J15" s="421"/>
      <c r="K15" s="421"/>
      <c r="L15" s="421"/>
      <c r="M15" s="421"/>
      <c r="N15" s="422"/>
    </row>
    <row r="16" spans="2:54" x14ac:dyDescent="0.25">
      <c r="B16" s="251"/>
      <c r="C16" s="251">
        <v>2002</v>
      </c>
      <c r="D16" s="251">
        <v>2003</v>
      </c>
      <c r="E16" s="251">
        <v>2004</v>
      </c>
      <c r="F16" s="251">
        <v>2005</v>
      </c>
      <c r="G16" s="251">
        <v>2006</v>
      </c>
      <c r="H16" s="251">
        <v>2007</v>
      </c>
      <c r="I16" s="251">
        <v>2008</v>
      </c>
      <c r="J16" s="251">
        <v>2009</v>
      </c>
      <c r="K16" s="251">
        <v>2010</v>
      </c>
      <c r="L16" s="251">
        <v>2011</v>
      </c>
      <c r="M16" s="251">
        <v>2012</v>
      </c>
      <c r="N16" s="251" t="s">
        <v>85</v>
      </c>
    </row>
    <row r="17" spans="1:43" x14ac:dyDescent="0.25">
      <c r="B17" s="242" t="s">
        <v>97</v>
      </c>
      <c r="C17" s="243">
        <v>86996</v>
      </c>
      <c r="D17" s="243">
        <v>87742</v>
      </c>
      <c r="E17" s="243">
        <v>86543</v>
      </c>
      <c r="F17" s="243">
        <v>83210.000000000015</v>
      </c>
      <c r="G17" s="243">
        <v>84109.999999999971</v>
      </c>
      <c r="H17" s="243">
        <v>82526.000000000015</v>
      </c>
      <c r="I17" s="243">
        <v>77809.999999999971</v>
      </c>
      <c r="J17" s="243">
        <v>78509.999999999956</v>
      </c>
      <c r="K17" s="243">
        <v>76985.999999999985</v>
      </c>
      <c r="L17" s="243">
        <v>76077</v>
      </c>
      <c r="M17" s="243">
        <v>68742.000000000029</v>
      </c>
      <c r="N17" s="243">
        <v>70941</v>
      </c>
    </row>
    <row r="18" spans="1:43" x14ac:dyDescent="0.25">
      <c r="B18" s="242" t="s">
        <v>98</v>
      </c>
      <c r="C18" s="243">
        <v>49547</v>
      </c>
      <c r="D18" s="243">
        <v>49792.999999999985</v>
      </c>
      <c r="E18" s="243">
        <v>48302</v>
      </c>
      <c r="F18" s="243">
        <v>52931.999999999985</v>
      </c>
      <c r="G18" s="243">
        <v>55301.999999999985</v>
      </c>
      <c r="H18" s="243">
        <v>53960.000000000015</v>
      </c>
      <c r="I18" s="243">
        <v>51174.999999999978</v>
      </c>
      <c r="J18" s="243">
        <v>53787</v>
      </c>
      <c r="K18" s="243">
        <v>52611</v>
      </c>
      <c r="L18" s="243">
        <v>52477</v>
      </c>
      <c r="M18" s="243">
        <v>55398.999999999964</v>
      </c>
      <c r="N18" s="243">
        <v>48448</v>
      </c>
    </row>
    <row r="19" spans="1:43" x14ac:dyDescent="0.25">
      <c r="B19" s="242" t="s">
        <v>99</v>
      </c>
      <c r="C19" s="243"/>
      <c r="D19" s="243"/>
      <c r="E19" s="243"/>
      <c r="F19" s="243"/>
      <c r="G19" s="243"/>
      <c r="H19" s="243"/>
      <c r="I19" s="243"/>
      <c r="J19" s="243"/>
      <c r="K19" s="243"/>
      <c r="L19" s="243">
        <v>0</v>
      </c>
      <c r="M19" s="243">
        <v>0</v>
      </c>
      <c r="N19" s="243">
        <v>0</v>
      </c>
    </row>
    <row r="20" spans="1:43" x14ac:dyDescent="0.25">
      <c r="B20" s="242" t="s">
        <v>88</v>
      </c>
      <c r="C20" s="243">
        <v>136543</v>
      </c>
      <c r="D20" s="243">
        <v>137535</v>
      </c>
      <c r="E20" s="243">
        <v>134845</v>
      </c>
      <c r="F20" s="243">
        <v>136142</v>
      </c>
      <c r="G20" s="243">
        <v>139411.99999999994</v>
      </c>
      <c r="H20" s="243">
        <v>136486.00000000003</v>
      </c>
      <c r="I20" s="243">
        <v>128984.99999999994</v>
      </c>
      <c r="J20" s="243">
        <v>132296.99999999994</v>
      </c>
      <c r="K20" s="243">
        <v>129596.99999999999</v>
      </c>
      <c r="L20" s="243">
        <v>128554</v>
      </c>
      <c r="M20" s="243">
        <v>124141</v>
      </c>
      <c r="N20" s="243">
        <v>119389</v>
      </c>
    </row>
    <row r="22" spans="1:43" s="257" customFormat="1" x14ac:dyDescent="0.3">
      <c r="A22" s="256"/>
      <c r="B22" s="245" t="s">
        <v>91</v>
      </c>
      <c r="C22" s="245"/>
      <c r="D22" s="245"/>
      <c r="E22" s="245"/>
      <c r="F22" s="245"/>
      <c r="G22" s="245"/>
      <c r="H22" s="245"/>
      <c r="I22" s="245"/>
      <c r="J22" s="245"/>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row>
    <row r="23" spans="1:43" s="257" customFormat="1" x14ac:dyDescent="0.3">
      <c r="A23" s="256"/>
      <c r="B23" s="245" t="s">
        <v>105</v>
      </c>
      <c r="C23" s="245"/>
      <c r="D23" s="245"/>
      <c r="E23" s="245"/>
      <c r="F23" s="245"/>
      <c r="G23" s="245"/>
      <c r="H23" s="245"/>
      <c r="I23" s="245"/>
      <c r="J23" s="245"/>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6"/>
      <c r="AJ23" s="256"/>
      <c r="AK23" s="256"/>
      <c r="AL23" s="256"/>
      <c r="AM23" s="256"/>
      <c r="AN23" s="256"/>
      <c r="AO23" s="256"/>
      <c r="AP23" s="256"/>
      <c r="AQ23" s="256"/>
    </row>
    <row r="24" spans="1:43" s="257" customFormat="1" x14ac:dyDescent="0.3">
      <c r="A24" s="256"/>
      <c r="B24" s="245" t="s">
        <v>106</v>
      </c>
      <c r="C24" s="245"/>
      <c r="D24" s="245"/>
      <c r="E24" s="245"/>
      <c r="F24" s="245"/>
      <c r="G24" s="245"/>
      <c r="H24" s="245"/>
      <c r="I24" s="245"/>
      <c r="J24" s="245"/>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c r="AL24" s="256"/>
      <c r="AM24" s="256"/>
      <c r="AN24" s="256"/>
      <c r="AO24" s="256"/>
      <c r="AP24" s="256"/>
      <c r="AQ24" s="256"/>
    </row>
    <row r="25" spans="1:43" s="257" customFormat="1" x14ac:dyDescent="0.3">
      <c r="A25" s="256"/>
      <c r="B25" s="258" t="str">
        <f>[1]Establecimientos!$B$44</f>
        <v>(**) Corte Consolidado SIMAT Abril - Julio 2013 - OAPF (Oficina Asesora de Planeación y Finanzas MEN)</v>
      </c>
      <c r="C25" s="259"/>
      <c r="D25" s="259"/>
      <c r="E25" s="259"/>
      <c r="F25" s="259"/>
      <c r="G25" s="259"/>
      <c r="H25" s="259"/>
      <c r="I25" s="245"/>
      <c r="J25" s="245"/>
      <c r="K25" s="256"/>
      <c r="L25" s="256"/>
      <c r="M25" s="256"/>
      <c r="N25" s="256"/>
      <c r="O25" s="256"/>
      <c r="P25" s="256"/>
      <c r="Q25" s="256"/>
      <c r="R25" s="256"/>
      <c r="S25" s="256"/>
      <c r="T25" s="256"/>
      <c r="U25" s="256"/>
      <c r="V25" s="256"/>
      <c r="W25" s="256"/>
      <c r="X25" s="256"/>
      <c r="Y25" s="256"/>
      <c r="Z25" s="256"/>
      <c r="AA25" s="256"/>
      <c r="AB25" s="256"/>
      <c r="AC25" s="256"/>
      <c r="AD25" s="256"/>
      <c r="AE25" s="256"/>
      <c r="AF25" s="256"/>
      <c r="AG25" s="256"/>
      <c r="AH25" s="256"/>
      <c r="AI25" s="256"/>
      <c r="AJ25" s="256"/>
      <c r="AK25" s="256"/>
      <c r="AL25" s="256"/>
      <c r="AM25" s="256"/>
      <c r="AN25" s="256"/>
      <c r="AO25" s="256"/>
      <c r="AP25" s="256"/>
      <c r="AQ25" s="256"/>
    </row>
    <row r="26" spans="1:43" s="257" customFormat="1" x14ac:dyDescent="0.3">
      <c r="A26" s="256"/>
      <c r="B26" s="256" t="s">
        <v>95</v>
      </c>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row>
  </sheetData>
  <mergeCells count="2">
    <mergeCell ref="B5:N5"/>
    <mergeCell ref="B15:N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P4"/>
  <sheetViews>
    <sheetView tabSelected="1" topLeftCell="A15" workbookViewId="0">
      <selection activeCell="B27" sqref="B27"/>
    </sheetView>
  </sheetViews>
  <sheetFormatPr baseColWidth="10" defaultRowHeight="15" x14ac:dyDescent="0.25"/>
  <cols>
    <col min="1" max="68" width="11.42578125" style="4"/>
  </cols>
  <sheetData>
    <row r="4" spans="5:11" ht="23.25" x14ac:dyDescent="0.35">
      <c r="E4" s="381" t="s">
        <v>197</v>
      </c>
      <c r="F4" s="381"/>
      <c r="G4" s="381"/>
      <c r="H4" s="381"/>
      <c r="I4" s="381"/>
      <c r="J4" s="381"/>
      <c r="K4" s="381"/>
    </row>
  </sheetData>
  <mergeCells count="1">
    <mergeCell ref="E4:K4"/>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7"/>
  <sheetViews>
    <sheetView workbookViewId="0">
      <selection activeCell="F3" sqref="F3:N3"/>
    </sheetView>
  </sheetViews>
  <sheetFormatPr baseColWidth="10" defaultRowHeight="15" x14ac:dyDescent="0.25"/>
  <cols>
    <col min="1" max="1" width="22.7109375" style="6" customWidth="1"/>
    <col min="2" max="24" width="11.42578125" style="6"/>
    <col min="25" max="52" width="11.42578125" style="4"/>
  </cols>
  <sheetData>
    <row r="1" spans="2:15" ht="25.5" customHeight="1" x14ac:dyDescent="0.25"/>
    <row r="2" spans="2:15" ht="20.25" customHeight="1" x14ac:dyDescent="0.25"/>
    <row r="3" spans="2:15" ht="18.75" customHeight="1" x14ac:dyDescent="0.25">
      <c r="F3" s="427" t="s">
        <v>136</v>
      </c>
      <c r="G3" s="427"/>
      <c r="H3" s="427"/>
      <c r="I3" s="427"/>
      <c r="J3" s="427"/>
      <c r="K3" s="427"/>
      <c r="L3" s="427"/>
      <c r="M3" s="427"/>
      <c r="N3" s="427"/>
    </row>
    <row r="4" spans="2:15" ht="25.5" customHeight="1" x14ac:dyDescent="0.25"/>
    <row r="5" spans="2:15" ht="25.5" customHeight="1" x14ac:dyDescent="0.25">
      <c r="B5" s="420" t="s">
        <v>107</v>
      </c>
      <c r="C5" s="421"/>
      <c r="D5" s="421"/>
      <c r="E5" s="421"/>
      <c r="F5" s="421"/>
      <c r="G5" s="421"/>
      <c r="H5" s="421"/>
      <c r="I5" s="421"/>
      <c r="J5" s="421"/>
      <c r="K5" s="421"/>
      <c r="L5" s="421"/>
      <c r="M5" s="421"/>
      <c r="N5" s="421"/>
      <c r="O5" s="422"/>
    </row>
    <row r="6" spans="2:15" ht="15.75" thickBot="1" x14ac:dyDescent="0.3">
      <c r="B6" s="276" t="s">
        <v>135</v>
      </c>
      <c r="C6" s="276">
        <v>2002</v>
      </c>
      <c r="D6" s="276">
        <v>2003</v>
      </c>
      <c r="E6" s="276">
        <v>2004</v>
      </c>
      <c r="F6" s="276">
        <v>2005</v>
      </c>
      <c r="G6" s="276">
        <v>2006</v>
      </c>
      <c r="H6" s="276">
        <v>2007</v>
      </c>
      <c r="I6" s="276">
        <v>2008</v>
      </c>
      <c r="J6" s="276">
        <v>2009</v>
      </c>
      <c r="K6" s="276">
        <v>2010</v>
      </c>
      <c r="L6" s="276">
        <v>2011</v>
      </c>
      <c r="M6" s="276">
        <v>2012</v>
      </c>
      <c r="N6" s="277">
        <v>2013</v>
      </c>
      <c r="O6" s="275">
        <v>2014</v>
      </c>
    </row>
    <row r="7" spans="2:15" ht="15.75" x14ac:dyDescent="0.3">
      <c r="B7" s="279" t="s">
        <v>108</v>
      </c>
      <c r="C7" s="282">
        <v>768.99999999999989</v>
      </c>
      <c r="D7" s="283">
        <v>318</v>
      </c>
      <c r="E7" s="283">
        <v>570</v>
      </c>
      <c r="F7" s="283">
        <v>447.00000000000028</v>
      </c>
      <c r="G7" s="283">
        <v>359.99999999999994</v>
      </c>
      <c r="H7" s="283">
        <v>424.00000000000006</v>
      </c>
      <c r="I7" s="284">
        <v>406.99999999999994</v>
      </c>
      <c r="J7" s="283">
        <v>372</v>
      </c>
      <c r="K7" s="283">
        <v>353</v>
      </c>
      <c r="L7" s="283">
        <v>252</v>
      </c>
      <c r="M7" s="283">
        <v>238</v>
      </c>
      <c r="N7" s="283">
        <v>265</v>
      </c>
      <c r="O7" s="285">
        <v>215</v>
      </c>
    </row>
    <row r="8" spans="2:15" ht="15.75" x14ac:dyDescent="0.3">
      <c r="B8" s="280" t="s">
        <v>109</v>
      </c>
      <c r="C8" s="286">
        <v>1094</v>
      </c>
      <c r="D8" s="287">
        <v>953</v>
      </c>
      <c r="E8" s="287">
        <v>1183</v>
      </c>
      <c r="F8" s="287">
        <v>390.00000000000011</v>
      </c>
      <c r="G8" s="287">
        <v>502.00000000000006</v>
      </c>
      <c r="H8" s="287">
        <v>462.99999999999989</v>
      </c>
      <c r="I8" s="288">
        <v>545.00000000000011</v>
      </c>
      <c r="J8" s="287">
        <v>466.99999999999994</v>
      </c>
      <c r="K8" s="287">
        <v>456.00000000000023</v>
      </c>
      <c r="L8" s="283">
        <v>396</v>
      </c>
      <c r="M8" s="283">
        <v>356.00000000000006</v>
      </c>
      <c r="N8" s="283">
        <v>329</v>
      </c>
      <c r="O8" s="289">
        <v>344</v>
      </c>
    </row>
    <row r="9" spans="2:15" ht="15.75" x14ac:dyDescent="0.3">
      <c r="B9" s="280" t="s">
        <v>110</v>
      </c>
      <c r="C9" s="286">
        <v>7771</v>
      </c>
      <c r="D9" s="287">
        <v>8768.9999999999964</v>
      </c>
      <c r="E9" s="287">
        <v>8728</v>
      </c>
      <c r="F9" s="287">
        <v>9604.9999999999964</v>
      </c>
      <c r="G9" s="287">
        <v>9666.9999999999964</v>
      </c>
      <c r="H9" s="287">
        <v>8864.0000000000055</v>
      </c>
      <c r="I9" s="288">
        <v>8966.0000000000091</v>
      </c>
      <c r="J9" s="287">
        <v>9073.9999999999909</v>
      </c>
      <c r="K9" s="287">
        <v>8749.9999999999909</v>
      </c>
      <c r="L9" s="283">
        <v>8370</v>
      </c>
      <c r="M9" s="283">
        <v>9003.0000000000073</v>
      </c>
      <c r="N9" s="283">
        <v>8074</v>
      </c>
      <c r="O9" s="289">
        <v>7488</v>
      </c>
    </row>
    <row r="10" spans="2:15" ht="15.75" x14ac:dyDescent="0.3">
      <c r="B10" s="280" t="s">
        <v>111</v>
      </c>
      <c r="C10" s="286">
        <v>21337.000000000007</v>
      </c>
      <c r="D10" s="287">
        <v>17962.000000000011</v>
      </c>
      <c r="E10" s="287">
        <v>17585</v>
      </c>
      <c r="F10" s="287">
        <v>17884.999999999927</v>
      </c>
      <c r="G10" s="287">
        <v>15800.999999999987</v>
      </c>
      <c r="H10" s="287">
        <v>14687.999999999987</v>
      </c>
      <c r="I10" s="288">
        <v>13168</v>
      </c>
      <c r="J10" s="287">
        <v>12996.99999999998</v>
      </c>
      <c r="K10" s="287">
        <v>12352.999999999964</v>
      </c>
      <c r="L10" s="283">
        <v>12037</v>
      </c>
      <c r="M10" s="283">
        <v>11240.999999999984</v>
      </c>
      <c r="N10" s="283">
        <v>11166</v>
      </c>
      <c r="O10" s="289">
        <v>10353</v>
      </c>
    </row>
    <row r="11" spans="2:15" ht="15.75" x14ac:dyDescent="0.3">
      <c r="B11" s="280" t="s">
        <v>112</v>
      </c>
      <c r="C11" s="286">
        <v>16079.999999999998</v>
      </c>
      <c r="D11" s="287">
        <v>15267.000000000002</v>
      </c>
      <c r="E11" s="287">
        <v>14956</v>
      </c>
      <c r="F11" s="287">
        <v>12966.000000000025</v>
      </c>
      <c r="G11" s="287">
        <v>13516.999999999971</v>
      </c>
      <c r="H11" s="287">
        <v>13034.999999999978</v>
      </c>
      <c r="I11" s="288">
        <v>12157.000000000007</v>
      </c>
      <c r="J11" s="287">
        <v>11701.999999999991</v>
      </c>
      <c r="K11" s="287">
        <v>11346.000000000016</v>
      </c>
      <c r="L11" s="283">
        <v>11309</v>
      </c>
      <c r="M11" s="283">
        <v>10630.999999999973</v>
      </c>
      <c r="N11" s="283">
        <v>9891</v>
      </c>
      <c r="O11" s="289">
        <v>9864</v>
      </c>
    </row>
    <row r="12" spans="2:15" ht="15.75" x14ac:dyDescent="0.3">
      <c r="B12" s="280" t="s">
        <v>113</v>
      </c>
      <c r="C12" s="286">
        <v>14593.999999999998</v>
      </c>
      <c r="D12" s="287">
        <v>14609.999999999993</v>
      </c>
      <c r="E12" s="287">
        <v>14245</v>
      </c>
      <c r="F12" s="287">
        <v>13174.000000000002</v>
      </c>
      <c r="G12" s="287">
        <v>12713.999999999958</v>
      </c>
      <c r="H12" s="287">
        <v>12221.999999999996</v>
      </c>
      <c r="I12" s="288">
        <v>11447</v>
      </c>
      <c r="J12" s="287">
        <v>11781.000000000015</v>
      </c>
      <c r="K12" s="287">
        <v>11053.999999999982</v>
      </c>
      <c r="L12" s="283">
        <v>11204</v>
      </c>
      <c r="M12" s="283">
        <v>10729.000000000024</v>
      </c>
      <c r="N12" s="283">
        <v>10333</v>
      </c>
      <c r="O12" s="289">
        <v>9708</v>
      </c>
    </row>
    <row r="13" spans="2:15" ht="15.75" x14ac:dyDescent="0.3">
      <c r="B13" s="280" t="s">
        <v>114</v>
      </c>
      <c r="C13" s="286">
        <v>13382.000000000004</v>
      </c>
      <c r="D13" s="287">
        <v>13365.000000000002</v>
      </c>
      <c r="E13" s="287">
        <v>13081</v>
      </c>
      <c r="F13" s="287">
        <v>12598.000000000056</v>
      </c>
      <c r="G13" s="287">
        <v>12499.999999999978</v>
      </c>
      <c r="H13" s="287">
        <v>11771.000000000013</v>
      </c>
      <c r="I13" s="288">
        <v>10827.000000000029</v>
      </c>
      <c r="J13" s="287">
        <v>11303.000000000015</v>
      </c>
      <c r="K13" s="287">
        <v>10969.999999999975</v>
      </c>
      <c r="L13" s="283">
        <v>10699</v>
      </c>
      <c r="M13" s="283">
        <v>10464.999999999973</v>
      </c>
      <c r="N13" s="283">
        <v>10157</v>
      </c>
      <c r="O13" s="289">
        <v>9820</v>
      </c>
    </row>
    <row r="14" spans="2:15" ht="15.75" x14ac:dyDescent="0.3">
      <c r="B14" s="280" t="s">
        <v>115</v>
      </c>
      <c r="C14" s="286">
        <v>11992.000000000002</v>
      </c>
      <c r="D14" s="287">
        <v>12064</v>
      </c>
      <c r="E14" s="287">
        <v>11796</v>
      </c>
      <c r="F14" s="287">
        <v>11837.999999999971</v>
      </c>
      <c r="G14" s="287">
        <v>12182.999999999995</v>
      </c>
      <c r="H14" s="287">
        <v>11831.000000000018</v>
      </c>
      <c r="I14" s="288">
        <v>10843.000000000007</v>
      </c>
      <c r="J14" s="287">
        <v>10944.999999999982</v>
      </c>
      <c r="K14" s="287">
        <v>10542.000000000029</v>
      </c>
      <c r="L14" s="283">
        <v>10659</v>
      </c>
      <c r="M14" s="283">
        <v>10027.999999999947</v>
      </c>
      <c r="N14" s="283">
        <v>9892</v>
      </c>
      <c r="O14" s="289">
        <v>9601</v>
      </c>
    </row>
    <row r="15" spans="2:15" ht="15.75" x14ac:dyDescent="0.3">
      <c r="B15" s="280" t="s">
        <v>116</v>
      </c>
      <c r="C15" s="286">
        <v>11687.000000000002</v>
      </c>
      <c r="D15" s="287">
        <v>11709.999999999995</v>
      </c>
      <c r="E15" s="287">
        <v>11380</v>
      </c>
      <c r="F15" s="287">
        <v>11777.000000000018</v>
      </c>
      <c r="G15" s="287">
        <v>11997.000000000029</v>
      </c>
      <c r="H15" s="287">
        <v>11744.000000000035</v>
      </c>
      <c r="I15" s="288">
        <v>11053.000000000013</v>
      </c>
      <c r="J15" s="287">
        <v>11416.000000000025</v>
      </c>
      <c r="K15" s="287">
        <v>10886.999999999996</v>
      </c>
      <c r="L15" s="283">
        <v>11502</v>
      </c>
      <c r="M15" s="283">
        <v>11130.000000000009</v>
      </c>
      <c r="N15" s="283">
        <v>10823</v>
      </c>
      <c r="O15" s="289">
        <v>10725</v>
      </c>
    </row>
    <row r="16" spans="2:15" ht="15.75" x14ac:dyDescent="0.3">
      <c r="B16" s="280" t="s">
        <v>117</v>
      </c>
      <c r="C16" s="286">
        <v>9733.9999999999945</v>
      </c>
      <c r="D16" s="287">
        <v>9997.9999999999927</v>
      </c>
      <c r="E16" s="287">
        <v>9635</v>
      </c>
      <c r="F16" s="287">
        <v>9852.0000000000182</v>
      </c>
      <c r="G16" s="287">
        <v>10153.999999999982</v>
      </c>
      <c r="H16" s="287">
        <v>10397.999999999975</v>
      </c>
      <c r="I16" s="288">
        <v>9917</v>
      </c>
      <c r="J16" s="287">
        <v>10209.000000000007</v>
      </c>
      <c r="K16" s="287">
        <v>10147.000000000009</v>
      </c>
      <c r="L16" s="283">
        <v>9997</v>
      </c>
      <c r="M16" s="283">
        <v>9695.9999999999909</v>
      </c>
      <c r="N16" s="283">
        <v>9757</v>
      </c>
      <c r="O16" s="289">
        <v>9584</v>
      </c>
    </row>
    <row r="17" spans="2:15" ht="15.75" x14ac:dyDescent="0.3">
      <c r="B17" s="280" t="s">
        <v>118</v>
      </c>
      <c r="C17" s="286">
        <v>8023.0000000000009</v>
      </c>
      <c r="D17" s="287">
        <v>8684.9999999999891</v>
      </c>
      <c r="E17" s="287">
        <v>8427</v>
      </c>
      <c r="F17" s="287">
        <v>8468.0000000000091</v>
      </c>
      <c r="G17" s="287">
        <v>9062.9999999999945</v>
      </c>
      <c r="H17" s="287">
        <v>9084.9999999999818</v>
      </c>
      <c r="I17" s="288">
        <v>8977.0000000000146</v>
      </c>
      <c r="J17" s="287">
        <v>9276.9999999999836</v>
      </c>
      <c r="K17" s="287">
        <v>9223.0000000000018</v>
      </c>
      <c r="L17" s="283">
        <v>9194</v>
      </c>
      <c r="M17" s="283">
        <v>8398.0000000000091</v>
      </c>
      <c r="N17" s="283">
        <v>8624</v>
      </c>
      <c r="O17" s="289">
        <v>8707</v>
      </c>
    </row>
    <row r="18" spans="2:15" ht="15.75" x14ac:dyDescent="0.3">
      <c r="B18" s="280" t="s">
        <v>119</v>
      </c>
      <c r="C18" s="286">
        <v>7912.0000000000018</v>
      </c>
      <c r="D18" s="287">
        <v>7224.9999999999982</v>
      </c>
      <c r="E18" s="287">
        <v>6997</v>
      </c>
      <c r="F18" s="287">
        <v>7232.0000000000127</v>
      </c>
      <c r="G18" s="287">
        <v>7688.9999999999964</v>
      </c>
      <c r="H18" s="287">
        <v>8181.0000000000055</v>
      </c>
      <c r="I18" s="288">
        <v>7578.9999999999991</v>
      </c>
      <c r="J18" s="287">
        <v>8382.0000000000073</v>
      </c>
      <c r="K18" s="287">
        <v>8252.0000000000018</v>
      </c>
      <c r="L18" s="283">
        <v>8228</v>
      </c>
      <c r="M18" s="283">
        <v>7756.9999999999973</v>
      </c>
      <c r="N18" s="283">
        <v>7372</v>
      </c>
      <c r="O18" s="289">
        <v>7677</v>
      </c>
    </row>
    <row r="19" spans="2:15" ht="15.75" x14ac:dyDescent="0.3">
      <c r="B19" s="280" t="s">
        <v>120</v>
      </c>
      <c r="C19" s="286">
        <v>6189.0000000000018</v>
      </c>
      <c r="D19" s="287">
        <v>6568.0000000000018</v>
      </c>
      <c r="E19" s="287">
        <v>6271</v>
      </c>
      <c r="F19" s="287">
        <v>6322</v>
      </c>
      <c r="G19" s="287">
        <v>6565.0000000000009</v>
      </c>
      <c r="H19" s="287">
        <v>6859.0000000000127</v>
      </c>
      <c r="I19" s="288">
        <v>6849.0000000000036</v>
      </c>
      <c r="J19" s="287">
        <v>7135.0000000000027</v>
      </c>
      <c r="K19" s="287">
        <v>7494.9999999999991</v>
      </c>
      <c r="L19" s="283">
        <v>7411</v>
      </c>
      <c r="M19" s="283">
        <v>6875.0000000000045</v>
      </c>
      <c r="N19" s="283">
        <v>6862</v>
      </c>
      <c r="O19" s="289">
        <v>6537</v>
      </c>
    </row>
    <row r="20" spans="2:15" ht="15.75" x14ac:dyDescent="0.3">
      <c r="B20" s="280" t="s">
        <v>121</v>
      </c>
      <c r="C20" s="286">
        <v>5706.9999999999982</v>
      </c>
      <c r="D20" s="287">
        <v>5173.9999999999982</v>
      </c>
      <c r="E20" s="287">
        <v>5044</v>
      </c>
      <c r="F20" s="287">
        <v>5257.0000000000036</v>
      </c>
      <c r="G20" s="287">
        <v>5477.0000000000018</v>
      </c>
      <c r="H20" s="287">
        <v>5858.9999999999991</v>
      </c>
      <c r="I20" s="288">
        <v>5828.9999999999991</v>
      </c>
      <c r="J20" s="287">
        <v>6217.9999999999945</v>
      </c>
      <c r="K20" s="287">
        <v>6154.9999999999936</v>
      </c>
      <c r="L20" s="283">
        <v>6338</v>
      </c>
      <c r="M20" s="283">
        <v>6062.0000000000164</v>
      </c>
      <c r="N20" s="283">
        <v>5890</v>
      </c>
      <c r="O20" s="289">
        <v>5887</v>
      </c>
    </row>
    <row r="21" spans="2:15" ht="15.75" x14ac:dyDescent="0.3">
      <c r="B21" s="280" t="s">
        <v>122</v>
      </c>
      <c r="C21" s="286">
        <v>272</v>
      </c>
      <c r="D21" s="287">
        <v>195.99999999999997</v>
      </c>
      <c r="E21" s="287">
        <v>178</v>
      </c>
      <c r="F21" s="287">
        <v>147</v>
      </c>
      <c r="G21" s="287">
        <v>179</v>
      </c>
      <c r="H21" s="287">
        <v>163.99999999999997</v>
      </c>
      <c r="I21" s="288">
        <v>217.00000000000009</v>
      </c>
      <c r="J21" s="287">
        <v>226</v>
      </c>
      <c r="K21" s="287">
        <v>201.99999999999997</v>
      </c>
      <c r="L21" s="283">
        <v>260</v>
      </c>
      <c r="M21" s="283">
        <v>235</v>
      </c>
      <c r="N21" s="283">
        <v>312</v>
      </c>
      <c r="O21" s="289">
        <v>309</v>
      </c>
    </row>
    <row r="22" spans="2:15" ht="15.75" x14ac:dyDescent="0.3">
      <c r="B22" s="280" t="s">
        <v>123</v>
      </c>
      <c r="C22" s="286">
        <v>0</v>
      </c>
      <c r="D22" s="287">
        <v>99</v>
      </c>
      <c r="E22" s="287">
        <v>99</v>
      </c>
      <c r="F22" s="287">
        <v>152</v>
      </c>
      <c r="G22" s="287">
        <v>90.000000000000014</v>
      </c>
      <c r="H22" s="287">
        <v>123</v>
      </c>
      <c r="I22" s="288">
        <v>131</v>
      </c>
      <c r="J22" s="287">
        <v>154</v>
      </c>
      <c r="K22" s="287">
        <v>151</v>
      </c>
      <c r="L22" s="283">
        <v>154</v>
      </c>
      <c r="M22" s="283">
        <v>160.00000000000006</v>
      </c>
      <c r="N22" s="283">
        <v>211</v>
      </c>
      <c r="O22" s="289">
        <v>204</v>
      </c>
    </row>
    <row r="23" spans="2:15" ht="15.75" x14ac:dyDescent="0.3">
      <c r="B23" s="280" t="s">
        <v>175</v>
      </c>
      <c r="C23" s="286">
        <v>0</v>
      </c>
      <c r="D23" s="287">
        <v>0</v>
      </c>
      <c r="E23" s="287">
        <v>0</v>
      </c>
      <c r="F23" s="287">
        <v>0</v>
      </c>
      <c r="G23" s="287">
        <v>0</v>
      </c>
      <c r="H23" s="287">
        <v>0</v>
      </c>
      <c r="I23" s="288">
        <v>0</v>
      </c>
      <c r="J23" s="287">
        <v>0</v>
      </c>
      <c r="K23" s="287">
        <v>0</v>
      </c>
      <c r="L23" s="283">
        <v>0</v>
      </c>
      <c r="M23" s="283">
        <v>0</v>
      </c>
      <c r="N23" s="283">
        <v>0</v>
      </c>
      <c r="O23" s="289">
        <v>0</v>
      </c>
    </row>
    <row r="24" spans="2:15" ht="15.75" x14ac:dyDescent="0.3">
      <c r="B24" s="280" t="s">
        <v>124</v>
      </c>
      <c r="C24" s="286">
        <v>0</v>
      </c>
      <c r="D24" s="287">
        <v>259.00000000000011</v>
      </c>
      <c r="E24" s="287">
        <v>253</v>
      </c>
      <c r="F24" s="287">
        <v>1364</v>
      </c>
      <c r="G24" s="287">
        <v>1918.0000000000002</v>
      </c>
      <c r="H24" s="287">
        <v>2095.0000000000014</v>
      </c>
      <c r="I24" s="288">
        <v>1800.0000000000025</v>
      </c>
      <c r="J24" s="287">
        <v>1317.0000000000002</v>
      </c>
      <c r="K24" s="287">
        <v>2293.9999999999991</v>
      </c>
      <c r="L24" s="283">
        <v>1436</v>
      </c>
      <c r="M24" s="283">
        <v>1698.999999999998</v>
      </c>
      <c r="N24" s="283">
        <v>1362</v>
      </c>
      <c r="O24" s="289">
        <v>425</v>
      </c>
    </row>
    <row r="25" spans="2:15" ht="15.75" x14ac:dyDescent="0.3">
      <c r="B25" s="280" t="s">
        <v>125</v>
      </c>
      <c r="C25" s="286">
        <v>0</v>
      </c>
      <c r="D25" s="287">
        <v>332.99999999999983</v>
      </c>
      <c r="E25" s="287">
        <v>330</v>
      </c>
      <c r="F25" s="287">
        <v>947.00000000000034</v>
      </c>
      <c r="G25" s="287">
        <v>1277.9999999999991</v>
      </c>
      <c r="H25" s="287">
        <v>1312.0000000000002</v>
      </c>
      <c r="I25" s="288">
        <v>1078.0000000000005</v>
      </c>
      <c r="J25" s="287">
        <v>923.00000000000034</v>
      </c>
      <c r="K25" s="287">
        <v>1104.9999999999998</v>
      </c>
      <c r="L25" s="283">
        <v>997</v>
      </c>
      <c r="M25" s="283">
        <v>990.00000000000057</v>
      </c>
      <c r="N25" s="283">
        <v>1521</v>
      </c>
      <c r="O25" s="289">
        <v>742</v>
      </c>
    </row>
    <row r="26" spans="2:15" ht="15.75" x14ac:dyDescent="0.3">
      <c r="B26" s="280" t="s">
        <v>126</v>
      </c>
      <c r="C26" s="286">
        <v>0</v>
      </c>
      <c r="D26" s="287">
        <v>1322.9999999999995</v>
      </c>
      <c r="E26" s="287">
        <v>1309</v>
      </c>
      <c r="F26" s="287">
        <v>1606.0000000000007</v>
      </c>
      <c r="G26" s="287">
        <v>2914.0000000000005</v>
      </c>
      <c r="H26" s="287">
        <v>2409</v>
      </c>
      <c r="I26" s="288">
        <v>2066.0000000000032</v>
      </c>
      <c r="J26" s="287">
        <v>2558.0000000000009</v>
      </c>
      <c r="K26" s="287">
        <v>2641.0000000000023</v>
      </c>
      <c r="L26" s="283">
        <v>2251</v>
      </c>
      <c r="M26" s="283">
        <v>2608.0000000000009</v>
      </c>
      <c r="N26" s="283">
        <v>2412</v>
      </c>
      <c r="O26" s="289">
        <v>2089</v>
      </c>
    </row>
    <row r="27" spans="2:15" ht="15.75" x14ac:dyDescent="0.3">
      <c r="B27" s="280" t="s">
        <v>127</v>
      </c>
      <c r="C27" s="286">
        <v>0</v>
      </c>
      <c r="D27" s="287">
        <v>1323</v>
      </c>
      <c r="E27" s="287">
        <v>1273</v>
      </c>
      <c r="F27" s="287">
        <v>1628.9999999999998</v>
      </c>
      <c r="G27" s="287">
        <v>1900</v>
      </c>
      <c r="H27" s="287">
        <v>2440.9999999999968</v>
      </c>
      <c r="I27" s="288">
        <v>1994.9999999999991</v>
      </c>
      <c r="J27" s="287">
        <v>2352.0000000000032</v>
      </c>
      <c r="K27" s="287">
        <v>2630.9999999999986</v>
      </c>
      <c r="L27" s="283">
        <v>2623</v>
      </c>
      <c r="M27" s="283">
        <v>2745.9999999999991</v>
      </c>
      <c r="N27" s="283">
        <v>2673</v>
      </c>
      <c r="O27" s="289">
        <v>2323</v>
      </c>
    </row>
    <row r="28" spans="2:15" ht="15.75" x14ac:dyDescent="0.3">
      <c r="B28" s="280" t="s">
        <v>128</v>
      </c>
      <c r="C28" s="286">
        <v>0</v>
      </c>
      <c r="D28" s="287">
        <v>983.00000000000011</v>
      </c>
      <c r="E28" s="287">
        <v>969</v>
      </c>
      <c r="F28" s="287">
        <v>1177.9999999999995</v>
      </c>
      <c r="G28" s="287">
        <v>1596.9999999999991</v>
      </c>
      <c r="H28" s="287">
        <v>1386.9999999999995</v>
      </c>
      <c r="I28" s="288">
        <v>1687.0000000000009</v>
      </c>
      <c r="J28" s="287">
        <v>2005.9999999999993</v>
      </c>
      <c r="K28" s="287">
        <v>1717.0000000000002</v>
      </c>
      <c r="L28" s="283">
        <v>1715</v>
      </c>
      <c r="M28" s="283">
        <v>1552.9999999999995</v>
      </c>
      <c r="N28" s="283">
        <v>1331</v>
      </c>
      <c r="O28" s="289">
        <v>1771</v>
      </c>
    </row>
    <row r="29" spans="2:15" ht="15.75" x14ac:dyDescent="0.3">
      <c r="B29" s="280" t="s">
        <v>129</v>
      </c>
      <c r="C29" s="286">
        <v>0</v>
      </c>
      <c r="D29" s="287">
        <v>315</v>
      </c>
      <c r="E29" s="287">
        <v>314</v>
      </c>
      <c r="F29" s="287">
        <v>438.00000000000006</v>
      </c>
      <c r="G29" s="287">
        <v>506.99999999999994</v>
      </c>
      <c r="H29" s="287">
        <v>749.99999999999932</v>
      </c>
      <c r="I29" s="288">
        <v>974.00000000000011</v>
      </c>
      <c r="J29" s="287">
        <v>1049.9999999999998</v>
      </c>
      <c r="K29" s="287">
        <v>784.00000000000023</v>
      </c>
      <c r="L29" s="283">
        <v>1476</v>
      </c>
      <c r="M29" s="283">
        <v>1441.9999999999982</v>
      </c>
      <c r="N29" s="283">
        <v>1942</v>
      </c>
      <c r="O29" s="289">
        <v>1305</v>
      </c>
    </row>
    <row r="30" spans="2:15" ht="15.75" x14ac:dyDescent="0.3">
      <c r="B30" s="280" t="s">
        <v>130</v>
      </c>
      <c r="C30" s="286">
        <v>0</v>
      </c>
      <c r="D30" s="287">
        <v>36</v>
      </c>
      <c r="E30" s="287">
        <v>36</v>
      </c>
      <c r="F30" s="287">
        <v>429.99999999999989</v>
      </c>
      <c r="G30" s="287">
        <v>491.99999999999983</v>
      </c>
      <c r="H30" s="287">
        <v>232.00000000000017</v>
      </c>
      <c r="I30" s="288">
        <v>220.00000000000009</v>
      </c>
      <c r="J30" s="287">
        <v>294</v>
      </c>
      <c r="K30" s="287">
        <v>0</v>
      </c>
      <c r="L30" s="283">
        <v>0</v>
      </c>
      <c r="M30" s="283">
        <v>0</v>
      </c>
      <c r="N30" s="283">
        <v>0</v>
      </c>
      <c r="O30" s="289">
        <v>0</v>
      </c>
    </row>
    <row r="31" spans="2:15" ht="16.5" thickBot="1" x14ac:dyDescent="0.35">
      <c r="B31" s="281" t="s">
        <v>131</v>
      </c>
      <c r="C31" s="290">
        <v>0</v>
      </c>
      <c r="D31" s="291">
        <v>0</v>
      </c>
      <c r="E31" s="291">
        <v>186</v>
      </c>
      <c r="F31" s="291">
        <v>440</v>
      </c>
      <c r="G31" s="291">
        <v>348.00000000000011</v>
      </c>
      <c r="H31" s="291">
        <v>148.99999999999994</v>
      </c>
      <c r="I31" s="292">
        <v>253.00000000000003</v>
      </c>
      <c r="J31" s="291">
        <v>138.99999999999997</v>
      </c>
      <c r="K31" s="287">
        <v>88.999999999999986</v>
      </c>
      <c r="L31" s="283">
        <v>46</v>
      </c>
      <c r="M31" s="283">
        <v>99.000000000000028</v>
      </c>
      <c r="N31" s="283">
        <v>58</v>
      </c>
      <c r="O31" s="289">
        <v>102</v>
      </c>
    </row>
    <row r="32" spans="2:15" ht="15.75" thickBot="1" x14ac:dyDescent="0.3">
      <c r="B32" s="293" t="s">
        <v>6</v>
      </c>
      <c r="C32" s="294">
        <v>136543</v>
      </c>
      <c r="D32" s="295">
        <v>137534.99999999997</v>
      </c>
      <c r="E32" s="295">
        <v>134845</v>
      </c>
      <c r="F32" s="295">
        <v>136142.00000000003</v>
      </c>
      <c r="G32" s="295">
        <v>139411.99999999988</v>
      </c>
      <c r="H32" s="295">
        <v>136486</v>
      </c>
      <c r="I32" s="296">
        <v>128985.00000000009</v>
      </c>
      <c r="J32" s="295">
        <v>132297</v>
      </c>
      <c r="K32" s="296">
        <v>129596.99999999997</v>
      </c>
      <c r="L32" s="295">
        <v>128554</v>
      </c>
      <c r="M32" s="295">
        <v>124140.99999999993</v>
      </c>
      <c r="N32" s="295">
        <v>121257</v>
      </c>
      <c r="O32" s="297">
        <v>115780</v>
      </c>
    </row>
    <row r="33" spans="2:10" x14ac:dyDescent="0.25">
      <c r="B33" s="6" t="s">
        <v>132</v>
      </c>
      <c r="J33" s="252"/>
    </row>
    <row r="34" spans="2:10" x14ac:dyDescent="0.25">
      <c r="B34" s="6" t="s">
        <v>91</v>
      </c>
    </row>
    <row r="35" spans="2:10" x14ac:dyDescent="0.25">
      <c r="B35" s="6" t="s">
        <v>133</v>
      </c>
    </row>
    <row r="36" spans="2:10" x14ac:dyDescent="0.25">
      <c r="B36" s="6" t="s">
        <v>134</v>
      </c>
    </row>
    <row r="37" spans="2:10" x14ac:dyDescent="0.25">
      <c r="B37" s="6" t="s">
        <v>94</v>
      </c>
    </row>
  </sheetData>
  <mergeCells count="2">
    <mergeCell ref="F3:N3"/>
    <mergeCell ref="B5:O5"/>
  </mergeCell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B36"/>
  <sheetViews>
    <sheetView workbookViewId="0"/>
  </sheetViews>
  <sheetFormatPr baseColWidth="10" defaultRowHeight="15" x14ac:dyDescent="0.25"/>
  <cols>
    <col min="1" max="1" width="11.42578125" style="4"/>
    <col min="2" max="53" width="11.42578125" style="6"/>
  </cols>
  <sheetData>
    <row r="4" spans="2:54" x14ac:dyDescent="0.25">
      <c r="C4" s="433" t="s">
        <v>137</v>
      </c>
      <c r="D4" s="433"/>
      <c r="E4" s="433"/>
      <c r="F4" s="433"/>
      <c r="G4" s="433"/>
      <c r="H4" s="433"/>
      <c r="I4" s="433"/>
      <c r="J4" s="433"/>
      <c r="K4" s="433"/>
      <c r="L4" s="433"/>
      <c r="M4" s="433"/>
      <c r="N4" s="433"/>
    </row>
    <row r="5" spans="2:54" x14ac:dyDescent="0.25">
      <c r="C5" s="246"/>
    </row>
    <row r="6" spans="2:54" x14ac:dyDescent="0.25">
      <c r="C6" s="246"/>
    </row>
    <row r="7" spans="2:54" ht="18.75" customHeight="1" x14ac:dyDescent="0.25">
      <c r="B7" s="432" t="s">
        <v>135</v>
      </c>
      <c r="C7" s="428" t="s">
        <v>1</v>
      </c>
      <c r="D7" s="429"/>
      <c r="E7" s="429"/>
      <c r="F7" s="429"/>
      <c r="G7" s="429"/>
      <c r="H7" s="429"/>
      <c r="I7" s="429"/>
      <c r="J7" s="429"/>
      <c r="K7" s="429"/>
      <c r="L7" s="429"/>
      <c r="M7" s="429"/>
      <c r="N7" s="429"/>
      <c r="O7" s="430"/>
      <c r="R7" s="432" t="s">
        <v>135</v>
      </c>
      <c r="S7" s="428" t="s">
        <v>176</v>
      </c>
      <c r="T7" s="429"/>
      <c r="U7" s="429"/>
      <c r="V7" s="429"/>
      <c r="W7" s="429"/>
      <c r="X7" s="429"/>
      <c r="Y7" s="429"/>
      <c r="Z7" s="429"/>
      <c r="AA7" s="429"/>
      <c r="AB7" s="429"/>
      <c r="AC7" s="429"/>
      <c r="AD7" s="429"/>
      <c r="AE7" s="430"/>
      <c r="BB7" s="6"/>
    </row>
    <row r="8" spans="2:54" ht="21.75" customHeight="1" x14ac:dyDescent="0.25">
      <c r="B8" s="432"/>
      <c r="C8" s="301">
        <v>2002</v>
      </c>
      <c r="D8" s="302">
        <v>2003</v>
      </c>
      <c r="E8" s="302">
        <v>2004</v>
      </c>
      <c r="F8" s="302">
        <v>2005</v>
      </c>
      <c r="G8" s="302">
        <v>2006</v>
      </c>
      <c r="H8" s="302">
        <v>2007</v>
      </c>
      <c r="I8" s="302">
        <v>2008</v>
      </c>
      <c r="J8" s="302">
        <v>2009</v>
      </c>
      <c r="K8" s="302">
        <v>2010</v>
      </c>
      <c r="L8" s="302">
        <v>2011</v>
      </c>
      <c r="M8" s="302">
        <v>2012</v>
      </c>
      <c r="N8" s="302">
        <v>2013</v>
      </c>
      <c r="O8" s="272">
        <v>2014</v>
      </c>
      <c r="R8" s="432"/>
      <c r="S8" s="301">
        <v>2002</v>
      </c>
      <c r="T8" s="302">
        <v>2003</v>
      </c>
      <c r="U8" s="302">
        <v>2004</v>
      </c>
      <c r="V8" s="302">
        <v>2005</v>
      </c>
      <c r="W8" s="302">
        <v>2006</v>
      </c>
      <c r="X8" s="302">
        <v>2007</v>
      </c>
      <c r="Y8" s="302">
        <v>2008</v>
      </c>
      <c r="Z8" s="302">
        <v>2009</v>
      </c>
      <c r="AA8" s="302">
        <v>2010</v>
      </c>
      <c r="AB8" s="302">
        <v>2011</v>
      </c>
      <c r="AC8" s="302">
        <v>2012</v>
      </c>
      <c r="AD8" s="302">
        <v>2013</v>
      </c>
      <c r="AE8" s="272">
        <v>2014</v>
      </c>
      <c r="BB8" s="6"/>
    </row>
    <row r="9" spans="2:54" ht="21.75" customHeight="1" x14ac:dyDescent="0.25">
      <c r="B9" s="260" t="s">
        <v>108</v>
      </c>
      <c r="C9" s="303">
        <v>279.99999999999994</v>
      </c>
      <c r="D9" s="303">
        <v>8</v>
      </c>
      <c r="E9" s="303">
        <v>8</v>
      </c>
      <c r="F9" s="303">
        <v>0</v>
      </c>
      <c r="G9" s="303">
        <v>0</v>
      </c>
      <c r="H9" s="303">
        <v>1</v>
      </c>
      <c r="I9" s="303">
        <v>0</v>
      </c>
      <c r="J9" s="303">
        <v>0</v>
      </c>
      <c r="K9" s="303">
        <v>0</v>
      </c>
      <c r="L9" s="303">
        <v>0</v>
      </c>
      <c r="M9" s="303">
        <v>0</v>
      </c>
      <c r="N9" s="303">
        <v>0</v>
      </c>
      <c r="O9" s="304">
        <v>0</v>
      </c>
      <c r="P9" s="299"/>
      <c r="R9" s="260" t="s">
        <v>108</v>
      </c>
      <c r="S9" s="261">
        <v>488.99999999999994</v>
      </c>
      <c r="T9" s="261">
        <v>310</v>
      </c>
      <c r="U9" s="261">
        <v>562</v>
      </c>
      <c r="V9" s="261">
        <v>447.00000000000028</v>
      </c>
      <c r="W9" s="261">
        <v>359.99999999999994</v>
      </c>
      <c r="X9" s="261">
        <v>423.00000000000006</v>
      </c>
      <c r="Y9" s="261">
        <v>406.99999999999994</v>
      </c>
      <c r="Z9" s="261">
        <v>372</v>
      </c>
      <c r="AA9" s="261">
        <v>353</v>
      </c>
      <c r="AB9" s="261">
        <v>252</v>
      </c>
      <c r="AC9" s="261">
        <v>238</v>
      </c>
      <c r="AD9" s="309">
        <v>265</v>
      </c>
      <c r="AE9" s="309">
        <v>215</v>
      </c>
      <c r="BB9" s="6"/>
    </row>
    <row r="10" spans="2:54" x14ac:dyDescent="0.25">
      <c r="B10" s="260" t="s">
        <v>109</v>
      </c>
      <c r="C10" s="303">
        <v>573.99999999999989</v>
      </c>
      <c r="D10" s="303">
        <v>507</v>
      </c>
      <c r="E10" s="303">
        <v>500</v>
      </c>
      <c r="F10" s="303">
        <v>0</v>
      </c>
      <c r="G10" s="303">
        <v>0</v>
      </c>
      <c r="H10" s="303">
        <v>7</v>
      </c>
      <c r="I10" s="303">
        <v>0</v>
      </c>
      <c r="J10" s="303">
        <v>0</v>
      </c>
      <c r="K10" s="303">
        <v>0</v>
      </c>
      <c r="L10" s="303">
        <v>0</v>
      </c>
      <c r="M10" s="303">
        <v>0</v>
      </c>
      <c r="N10" s="303">
        <v>0</v>
      </c>
      <c r="O10" s="305">
        <v>0</v>
      </c>
      <c r="P10" s="299"/>
      <c r="R10" s="260" t="s">
        <v>109</v>
      </c>
      <c r="S10" s="261">
        <v>520</v>
      </c>
      <c r="T10" s="261">
        <v>439</v>
      </c>
      <c r="U10" s="261">
        <v>683</v>
      </c>
      <c r="V10" s="261">
        <v>390.00000000000011</v>
      </c>
      <c r="W10" s="261">
        <v>502.00000000000006</v>
      </c>
      <c r="X10" s="261">
        <v>455.99999999999989</v>
      </c>
      <c r="Y10" s="261">
        <v>545.00000000000011</v>
      </c>
      <c r="Z10" s="261">
        <v>466.99999999999994</v>
      </c>
      <c r="AA10" s="261">
        <v>456.00000000000023</v>
      </c>
      <c r="AB10" s="261">
        <v>396</v>
      </c>
      <c r="AC10" s="261">
        <v>356.00000000000006</v>
      </c>
      <c r="AD10" s="309">
        <v>329</v>
      </c>
      <c r="AE10" s="309">
        <v>344</v>
      </c>
      <c r="BB10" s="6"/>
    </row>
    <row r="11" spans="2:54" x14ac:dyDescent="0.25">
      <c r="B11" s="260" t="s">
        <v>110</v>
      </c>
      <c r="C11" s="303">
        <v>7217</v>
      </c>
      <c r="D11" s="303">
        <v>8387.9999999999964</v>
      </c>
      <c r="E11" s="303">
        <v>8246</v>
      </c>
      <c r="F11" s="303">
        <v>8955.9999999999964</v>
      </c>
      <c r="G11" s="303">
        <v>9098.9999999999964</v>
      </c>
      <c r="H11" s="303">
        <v>8472.0000000000055</v>
      </c>
      <c r="I11" s="303">
        <v>8265.0000000000091</v>
      </c>
      <c r="J11" s="303">
        <v>8074.9999999999909</v>
      </c>
      <c r="K11" s="303">
        <v>8270.9999999999909</v>
      </c>
      <c r="L11" s="303">
        <v>8019</v>
      </c>
      <c r="M11" s="303">
        <v>8629.0000000000073</v>
      </c>
      <c r="N11" s="303">
        <v>7643</v>
      </c>
      <c r="O11" s="305">
        <v>7093</v>
      </c>
      <c r="P11" s="299"/>
      <c r="R11" s="260" t="s">
        <v>110</v>
      </c>
      <c r="S11" s="261">
        <v>554</v>
      </c>
      <c r="T11" s="261">
        <v>306</v>
      </c>
      <c r="U11" s="261">
        <v>482</v>
      </c>
      <c r="V11" s="261">
        <v>422.99999999999994</v>
      </c>
      <c r="W11" s="261">
        <v>453.99999999999994</v>
      </c>
      <c r="X11" s="261">
        <v>391.99999999999989</v>
      </c>
      <c r="Y11" s="261">
        <v>424.99999999999994</v>
      </c>
      <c r="Z11" s="261">
        <v>520</v>
      </c>
      <c r="AA11" s="261">
        <v>477.00000000000011</v>
      </c>
      <c r="AB11" s="261">
        <v>350</v>
      </c>
      <c r="AC11" s="261">
        <v>370.99999999999983</v>
      </c>
      <c r="AD11" s="309">
        <v>312</v>
      </c>
      <c r="AE11" s="309">
        <v>395</v>
      </c>
      <c r="BB11" s="6"/>
    </row>
    <row r="12" spans="2:54" x14ac:dyDescent="0.25">
      <c r="B12" s="260" t="s">
        <v>111</v>
      </c>
      <c r="C12" s="303">
        <v>20834.000000000007</v>
      </c>
      <c r="D12" s="303">
        <v>17520.000000000011</v>
      </c>
      <c r="E12" s="303">
        <v>17155</v>
      </c>
      <c r="F12" s="303">
        <v>17275.999999999927</v>
      </c>
      <c r="G12" s="303">
        <v>15279.999999999987</v>
      </c>
      <c r="H12" s="303">
        <v>14295.999999999987</v>
      </c>
      <c r="I12" s="303">
        <v>12592</v>
      </c>
      <c r="J12" s="303">
        <v>12278.99999999998</v>
      </c>
      <c r="K12" s="303">
        <v>11925.999999999964</v>
      </c>
      <c r="L12" s="303">
        <v>11700</v>
      </c>
      <c r="M12" s="303">
        <v>10916.999999999984</v>
      </c>
      <c r="N12" s="303">
        <v>10736</v>
      </c>
      <c r="O12" s="305">
        <v>9995</v>
      </c>
      <c r="P12" s="299"/>
      <c r="R12" s="260" t="s">
        <v>111</v>
      </c>
      <c r="S12" s="261">
        <v>502.99999999999989</v>
      </c>
      <c r="T12" s="261">
        <v>287</v>
      </c>
      <c r="U12" s="261">
        <v>430</v>
      </c>
      <c r="V12" s="261">
        <v>456</v>
      </c>
      <c r="W12" s="261">
        <v>423</v>
      </c>
      <c r="X12" s="261">
        <v>391.99999999999989</v>
      </c>
      <c r="Y12" s="261">
        <v>360.99999999999983</v>
      </c>
      <c r="Z12" s="261">
        <v>377</v>
      </c>
      <c r="AA12" s="261">
        <v>419.99999999999989</v>
      </c>
      <c r="AB12" s="261">
        <v>336</v>
      </c>
      <c r="AC12" s="261">
        <v>321</v>
      </c>
      <c r="AD12" s="309">
        <v>312</v>
      </c>
      <c r="AE12" s="309">
        <v>356</v>
      </c>
      <c r="BB12" s="6"/>
    </row>
    <row r="13" spans="2:54" x14ac:dyDescent="0.25">
      <c r="B13" s="260" t="s">
        <v>112</v>
      </c>
      <c r="C13" s="303">
        <v>15683.999999999998</v>
      </c>
      <c r="D13" s="303">
        <v>14856.000000000002</v>
      </c>
      <c r="E13" s="303">
        <v>14563</v>
      </c>
      <c r="F13" s="303">
        <v>12539.000000000025</v>
      </c>
      <c r="G13" s="303">
        <v>13124.999999999971</v>
      </c>
      <c r="H13" s="303">
        <v>12646.999999999978</v>
      </c>
      <c r="I13" s="303">
        <v>11691.000000000007</v>
      </c>
      <c r="J13" s="303">
        <v>11152.999999999991</v>
      </c>
      <c r="K13" s="303">
        <v>11045.000000000016</v>
      </c>
      <c r="L13" s="303">
        <v>10974</v>
      </c>
      <c r="M13" s="303">
        <v>10298.999999999973</v>
      </c>
      <c r="N13" s="303">
        <v>9457</v>
      </c>
      <c r="O13" s="305">
        <v>9506</v>
      </c>
      <c r="P13" s="299"/>
      <c r="R13" s="260" t="s">
        <v>112</v>
      </c>
      <c r="S13" s="261">
        <v>396</v>
      </c>
      <c r="T13" s="261">
        <v>263</v>
      </c>
      <c r="U13" s="261">
        <v>393</v>
      </c>
      <c r="V13" s="261">
        <v>385.00000000000006</v>
      </c>
      <c r="W13" s="261">
        <v>365.00000000000006</v>
      </c>
      <c r="X13" s="261">
        <v>387.99999999999994</v>
      </c>
      <c r="Y13" s="261">
        <v>341.00000000000006</v>
      </c>
      <c r="Z13" s="261">
        <v>339.00000000000017</v>
      </c>
      <c r="AA13" s="261">
        <v>297.00000000000011</v>
      </c>
      <c r="AB13" s="261">
        <v>335</v>
      </c>
      <c r="AC13" s="261">
        <v>329</v>
      </c>
      <c r="AD13" s="309">
        <v>355</v>
      </c>
      <c r="AE13" s="309">
        <v>357</v>
      </c>
      <c r="BB13" s="6"/>
    </row>
    <row r="14" spans="2:54" x14ac:dyDescent="0.25">
      <c r="B14" s="260" t="s">
        <v>113</v>
      </c>
      <c r="C14" s="303">
        <v>14228.999999999998</v>
      </c>
      <c r="D14" s="303">
        <v>14208.999999999993</v>
      </c>
      <c r="E14" s="303">
        <v>13888</v>
      </c>
      <c r="F14" s="303">
        <v>12777.000000000002</v>
      </c>
      <c r="G14" s="303">
        <v>12317.999999999958</v>
      </c>
      <c r="H14" s="303">
        <v>11865.999999999996</v>
      </c>
      <c r="I14" s="303">
        <v>10942</v>
      </c>
      <c r="J14" s="303">
        <v>11252.000000000015</v>
      </c>
      <c r="K14" s="303">
        <v>10750.999999999982</v>
      </c>
      <c r="L14" s="303">
        <v>10925</v>
      </c>
      <c r="M14" s="303">
        <v>10401.000000000024</v>
      </c>
      <c r="N14" s="303">
        <v>9938</v>
      </c>
      <c r="O14" s="305">
        <v>9308</v>
      </c>
      <c r="P14" s="299"/>
      <c r="R14" s="260" t="s">
        <v>113</v>
      </c>
      <c r="S14" s="261">
        <v>365</v>
      </c>
      <c r="T14" s="261">
        <v>248.00000000000003</v>
      </c>
      <c r="U14" s="261">
        <v>357</v>
      </c>
      <c r="V14" s="261">
        <v>375</v>
      </c>
      <c r="W14" s="261">
        <v>388.99999999999994</v>
      </c>
      <c r="X14" s="261">
        <v>355.99999999999994</v>
      </c>
      <c r="Y14" s="261">
        <v>366.00000000000006</v>
      </c>
      <c r="Z14" s="261">
        <v>344.00000000000017</v>
      </c>
      <c r="AA14" s="261">
        <v>299</v>
      </c>
      <c r="AB14" s="261">
        <v>279</v>
      </c>
      <c r="AC14" s="261">
        <v>326.00000000000006</v>
      </c>
      <c r="AD14" s="309">
        <v>346</v>
      </c>
      <c r="AE14" s="309">
        <v>399</v>
      </c>
      <c r="BB14" s="6"/>
    </row>
    <row r="15" spans="2:54" x14ac:dyDescent="0.25">
      <c r="B15" s="260" t="s">
        <v>114</v>
      </c>
      <c r="C15" s="303">
        <v>13038.000000000004</v>
      </c>
      <c r="D15" s="303">
        <v>13018.000000000002</v>
      </c>
      <c r="E15" s="303">
        <v>12767</v>
      </c>
      <c r="F15" s="303">
        <v>12242.000000000056</v>
      </c>
      <c r="G15" s="303">
        <v>12126.999999999978</v>
      </c>
      <c r="H15" s="303">
        <v>11433.000000000013</v>
      </c>
      <c r="I15" s="303">
        <v>10369.000000000029</v>
      </c>
      <c r="J15" s="303">
        <v>10760.000000000015</v>
      </c>
      <c r="K15" s="303">
        <v>10642.999999999975</v>
      </c>
      <c r="L15" s="303">
        <v>10439</v>
      </c>
      <c r="M15" s="303">
        <v>10181.999999999973</v>
      </c>
      <c r="N15" s="303">
        <v>9755</v>
      </c>
      <c r="O15" s="305">
        <v>9464</v>
      </c>
      <c r="P15" s="299"/>
      <c r="R15" s="260" t="s">
        <v>114</v>
      </c>
      <c r="S15" s="261">
        <v>344</v>
      </c>
      <c r="T15" s="261">
        <v>206.99999999999997</v>
      </c>
      <c r="U15" s="261">
        <v>314</v>
      </c>
      <c r="V15" s="261">
        <v>338</v>
      </c>
      <c r="W15" s="261">
        <v>368.00000000000011</v>
      </c>
      <c r="X15" s="261">
        <v>338.00000000000006</v>
      </c>
      <c r="Y15" s="261">
        <v>320.00000000000006</v>
      </c>
      <c r="Z15" s="261">
        <v>364.99999999999994</v>
      </c>
      <c r="AA15" s="261">
        <v>324</v>
      </c>
      <c r="AB15" s="261">
        <v>260</v>
      </c>
      <c r="AC15" s="261">
        <v>279.00000000000006</v>
      </c>
      <c r="AD15" s="309">
        <v>333</v>
      </c>
      <c r="AE15" s="309">
        <v>356</v>
      </c>
      <c r="BB15" s="6"/>
    </row>
    <row r="16" spans="2:54" x14ac:dyDescent="0.25">
      <c r="B16" s="260" t="s">
        <v>115</v>
      </c>
      <c r="C16" s="303">
        <v>11695.000000000002</v>
      </c>
      <c r="D16" s="303">
        <v>11745</v>
      </c>
      <c r="E16" s="303">
        <v>11492</v>
      </c>
      <c r="F16" s="303">
        <v>11493.999999999971</v>
      </c>
      <c r="G16" s="303">
        <v>11867.999999999995</v>
      </c>
      <c r="H16" s="303">
        <v>11510.000000000018</v>
      </c>
      <c r="I16" s="303">
        <v>10443.000000000007</v>
      </c>
      <c r="J16" s="303">
        <v>10428.999999999982</v>
      </c>
      <c r="K16" s="303">
        <v>10240.000000000029</v>
      </c>
      <c r="L16" s="303">
        <v>10425</v>
      </c>
      <c r="M16" s="303">
        <v>9758.9999999999472</v>
      </c>
      <c r="N16" s="303">
        <v>9598</v>
      </c>
      <c r="O16" s="305">
        <v>9322</v>
      </c>
      <c r="P16" s="299"/>
      <c r="R16" s="260" t="s">
        <v>115</v>
      </c>
      <c r="S16" s="261">
        <v>297</v>
      </c>
      <c r="T16" s="261">
        <v>203.99999999999997</v>
      </c>
      <c r="U16" s="261">
        <v>304</v>
      </c>
      <c r="V16" s="261">
        <v>326.00000000000006</v>
      </c>
      <c r="W16" s="261">
        <v>305.99999999999994</v>
      </c>
      <c r="X16" s="261">
        <v>321</v>
      </c>
      <c r="Y16" s="261">
        <v>301.99999999999989</v>
      </c>
      <c r="Z16" s="261">
        <v>341.00000000000011</v>
      </c>
      <c r="AA16" s="261">
        <v>295.00000000000006</v>
      </c>
      <c r="AB16" s="261">
        <v>234</v>
      </c>
      <c r="AC16" s="261">
        <v>266.00000000000006</v>
      </c>
      <c r="AD16" s="309">
        <v>245</v>
      </c>
      <c r="AE16" s="309">
        <v>277</v>
      </c>
      <c r="BB16" s="6"/>
    </row>
    <row r="17" spans="2:54" x14ac:dyDescent="0.25">
      <c r="B17" s="260" t="s">
        <v>116</v>
      </c>
      <c r="C17" s="303">
        <v>11400.000000000002</v>
      </c>
      <c r="D17" s="303">
        <v>11440.999999999995</v>
      </c>
      <c r="E17" s="303">
        <v>11138</v>
      </c>
      <c r="F17" s="303">
        <v>11492.000000000018</v>
      </c>
      <c r="G17" s="303">
        <v>11724.000000000029</v>
      </c>
      <c r="H17" s="303">
        <v>11474.000000000035</v>
      </c>
      <c r="I17" s="303">
        <v>10655.000000000013</v>
      </c>
      <c r="J17" s="303">
        <v>10907.000000000025</v>
      </c>
      <c r="K17" s="303">
        <v>10638.999999999996</v>
      </c>
      <c r="L17" s="303">
        <v>11266</v>
      </c>
      <c r="M17" s="303">
        <v>10882.000000000009</v>
      </c>
      <c r="N17" s="303">
        <v>10587</v>
      </c>
      <c r="O17" s="305">
        <v>10455</v>
      </c>
      <c r="P17" s="299"/>
      <c r="R17" s="260" t="s">
        <v>116</v>
      </c>
      <c r="S17" s="261">
        <v>287</v>
      </c>
      <c r="T17" s="261">
        <v>136</v>
      </c>
      <c r="U17" s="261">
        <v>242</v>
      </c>
      <c r="V17" s="261">
        <v>275.00000000000011</v>
      </c>
      <c r="W17" s="261">
        <v>268</v>
      </c>
      <c r="X17" s="261">
        <v>270</v>
      </c>
      <c r="Y17" s="261">
        <v>263</v>
      </c>
      <c r="Z17" s="261">
        <v>276</v>
      </c>
      <c r="AA17" s="261">
        <v>245.00000000000003</v>
      </c>
      <c r="AB17" s="261">
        <v>236</v>
      </c>
      <c r="AC17" s="261">
        <v>243</v>
      </c>
      <c r="AD17" s="309">
        <v>263</v>
      </c>
      <c r="AE17" s="309">
        <v>236</v>
      </c>
      <c r="BB17" s="6"/>
    </row>
    <row r="18" spans="2:54" x14ac:dyDescent="0.25">
      <c r="B18" s="260" t="s">
        <v>117</v>
      </c>
      <c r="C18" s="303">
        <v>9492.9999999999945</v>
      </c>
      <c r="D18" s="303">
        <v>9714.9999999999927</v>
      </c>
      <c r="E18" s="303">
        <v>9461</v>
      </c>
      <c r="F18" s="303">
        <v>9570.0000000000182</v>
      </c>
      <c r="G18" s="303">
        <v>9907.9999999999818</v>
      </c>
      <c r="H18" s="303">
        <v>10128.999999999975</v>
      </c>
      <c r="I18" s="303">
        <v>9621</v>
      </c>
      <c r="J18" s="303">
        <v>9832.0000000000073</v>
      </c>
      <c r="K18" s="303">
        <v>9871.0000000000091</v>
      </c>
      <c r="L18" s="303">
        <v>9787</v>
      </c>
      <c r="M18" s="303">
        <v>9426.9999999999909</v>
      </c>
      <c r="N18" s="303">
        <v>9509</v>
      </c>
      <c r="O18" s="305">
        <v>9278</v>
      </c>
      <c r="P18" s="299"/>
      <c r="R18" s="260" t="s">
        <v>117</v>
      </c>
      <c r="S18" s="261">
        <v>240.99999999999997</v>
      </c>
      <c r="T18" s="261">
        <v>163</v>
      </c>
      <c r="U18" s="261">
        <v>174</v>
      </c>
      <c r="V18" s="261">
        <v>279.00000000000006</v>
      </c>
      <c r="W18" s="261">
        <v>246.00000000000003</v>
      </c>
      <c r="X18" s="261">
        <v>268.99999999999994</v>
      </c>
      <c r="Y18" s="261">
        <v>239.99999999999997</v>
      </c>
      <c r="Z18" s="261">
        <v>264.99999999999994</v>
      </c>
      <c r="AA18" s="261">
        <v>252</v>
      </c>
      <c r="AB18" s="261">
        <v>210</v>
      </c>
      <c r="AC18" s="261">
        <v>265</v>
      </c>
      <c r="AD18" s="309">
        <v>250</v>
      </c>
      <c r="AE18" s="309">
        <v>293</v>
      </c>
      <c r="BB18" s="6"/>
    </row>
    <row r="19" spans="2:54" x14ac:dyDescent="0.25">
      <c r="B19" s="260" t="s">
        <v>118</v>
      </c>
      <c r="C19" s="303">
        <v>7794.0000000000009</v>
      </c>
      <c r="D19" s="303">
        <v>8438.9999999999891</v>
      </c>
      <c r="E19" s="303">
        <v>8209</v>
      </c>
      <c r="F19" s="303">
        <v>8234.0000000000091</v>
      </c>
      <c r="G19" s="303">
        <v>8811.9999999999945</v>
      </c>
      <c r="H19" s="303">
        <v>8804.9999999999818</v>
      </c>
      <c r="I19" s="303">
        <v>8676.0000000000146</v>
      </c>
      <c r="J19" s="303">
        <v>8889.9999999999836</v>
      </c>
      <c r="K19" s="303">
        <v>8958.0000000000018</v>
      </c>
      <c r="L19" s="303">
        <v>8989</v>
      </c>
      <c r="M19" s="303">
        <v>8152.0000000000082</v>
      </c>
      <c r="N19" s="303">
        <v>8382</v>
      </c>
      <c r="O19" s="305">
        <v>8457</v>
      </c>
      <c r="P19" s="299"/>
      <c r="R19" s="260" t="s">
        <v>118</v>
      </c>
      <c r="S19" s="261">
        <v>229</v>
      </c>
      <c r="T19" s="261">
        <v>137</v>
      </c>
      <c r="U19" s="261">
        <v>218</v>
      </c>
      <c r="V19" s="261">
        <v>229.99999999999997</v>
      </c>
      <c r="W19" s="261">
        <v>248.00000000000014</v>
      </c>
      <c r="X19" s="261">
        <v>280</v>
      </c>
      <c r="Y19" s="261">
        <v>251.00000000000003</v>
      </c>
      <c r="Z19" s="261">
        <v>278</v>
      </c>
      <c r="AA19" s="261">
        <v>246.00000000000003</v>
      </c>
      <c r="AB19" s="261">
        <v>205</v>
      </c>
      <c r="AC19" s="261">
        <v>240.00000000000006</v>
      </c>
      <c r="AD19" s="309">
        <v>267</v>
      </c>
      <c r="AE19" s="309">
        <v>246</v>
      </c>
      <c r="BB19" s="6"/>
    </row>
    <row r="20" spans="2:54" x14ac:dyDescent="0.25">
      <c r="B20" s="260" t="s">
        <v>119</v>
      </c>
      <c r="C20" s="303">
        <v>7698.0000000000018</v>
      </c>
      <c r="D20" s="303">
        <v>6990.9999999999982</v>
      </c>
      <c r="E20" s="303">
        <v>6813</v>
      </c>
      <c r="F20" s="303">
        <v>6957.0000000000127</v>
      </c>
      <c r="G20" s="303">
        <v>7474.9999999999964</v>
      </c>
      <c r="H20" s="303">
        <v>7946.0000000000055</v>
      </c>
      <c r="I20" s="303">
        <v>7322.9999999999991</v>
      </c>
      <c r="J20" s="303">
        <v>8007.0000000000073</v>
      </c>
      <c r="K20" s="303">
        <v>8007.0000000000018</v>
      </c>
      <c r="L20" s="303">
        <v>8019</v>
      </c>
      <c r="M20" s="303">
        <v>7547.9999999999973</v>
      </c>
      <c r="N20" s="303">
        <v>7173</v>
      </c>
      <c r="O20" s="305">
        <v>7394</v>
      </c>
      <c r="P20" s="299"/>
      <c r="R20" s="260" t="s">
        <v>119</v>
      </c>
      <c r="S20" s="261">
        <v>214</v>
      </c>
      <c r="T20" s="261">
        <v>146</v>
      </c>
      <c r="U20" s="261">
        <v>184</v>
      </c>
      <c r="V20" s="261">
        <v>273.00000000000011</v>
      </c>
      <c r="W20" s="261">
        <v>213</v>
      </c>
      <c r="X20" s="261">
        <v>234.99999999999994</v>
      </c>
      <c r="Y20" s="261">
        <v>222</v>
      </c>
      <c r="Z20" s="261">
        <v>297</v>
      </c>
      <c r="AA20" s="261">
        <v>241.00000000000003</v>
      </c>
      <c r="AB20" s="261">
        <v>209</v>
      </c>
      <c r="AC20" s="261">
        <v>208.00000000000003</v>
      </c>
      <c r="AD20" s="309">
        <v>235</v>
      </c>
      <c r="AE20" s="309">
        <v>273</v>
      </c>
      <c r="BB20" s="6"/>
    </row>
    <row r="21" spans="2:54" x14ac:dyDescent="0.25">
      <c r="B21" s="260" t="s">
        <v>120</v>
      </c>
      <c r="C21" s="303">
        <v>5972.0000000000018</v>
      </c>
      <c r="D21" s="303">
        <v>6286.0000000000018</v>
      </c>
      <c r="E21" s="303">
        <v>6067</v>
      </c>
      <c r="F21" s="303">
        <v>6037</v>
      </c>
      <c r="G21" s="303">
        <v>6327.0000000000009</v>
      </c>
      <c r="H21" s="303">
        <v>6604.0000000000127</v>
      </c>
      <c r="I21" s="303">
        <v>6610.0000000000036</v>
      </c>
      <c r="J21" s="303">
        <v>6838.0000000000027</v>
      </c>
      <c r="K21" s="303">
        <v>7218.9999999999991</v>
      </c>
      <c r="L21" s="303">
        <v>7224</v>
      </c>
      <c r="M21" s="303">
        <v>6722.0000000000045</v>
      </c>
      <c r="N21" s="303">
        <v>6675</v>
      </c>
      <c r="O21" s="305">
        <v>6331</v>
      </c>
      <c r="P21" s="299"/>
      <c r="R21" s="260" t="s">
        <v>120</v>
      </c>
      <c r="S21" s="261">
        <v>217</v>
      </c>
      <c r="T21" s="261">
        <v>196.00000000000003</v>
      </c>
      <c r="U21" s="261">
        <v>204</v>
      </c>
      <c r="V21" s="261">
        <v>284</v>
      </c>
      <c r="W21" s="261">
        <v>236.99999999999989</v>
      </c>
      <c r="X21" s="261">
        <v>255.00000000000003</v>
      </c>
      <c r="Y21" s="261">
        <v>210</v>
      </c>
      <c r="Z21" s="261">
        <v>242.99999999999991</v>
      </c>
      <c r="AA21" s="261">
        <v>275.00000000000006</v>
      </c>
      <c r="AB21" s="261">
        <v>187</v>
      </c>
      <c r="AC21" s="261">
        <v>146.00000000000009</v>
      </c>
      <c r="AD21" s="309">
        <v>212</v>
      </c>
      <c r="AE21" s="309">
        <v>202</v>
      </c>
      <c r="BB21" s="6"/>
    </row>
    <row r="22" spans="2:54" x14ac:dyDescent="0.25">
      <c r="B22" s="260" t="s">
        <v>121</v>
      </c>
      <c r="C22" s="303">
        <v>5522.9999999999982</v>
      </c>
      <c r="D22" s="303">
        <v>4991.9999999999982</v>
      </c>
      <c r="E22" s="303">
        <v>4843</v>
      </c>
      <c r="F22" s="303">
        <v>5027.0000000000036</v>
      </c>
      <c r="G22" s="303">
        <v>5276.0000000000018</v>
      </c>
      <c r="H22" s="303">
        <v>5575.9999999999991</v>
      </c>
      <c r="I22" s="303">
        <v>5594.9999999999991</v>
      </c>
      <c r="J22" s="303">
        <v>5916.9999999999945</v>
      </c>
      <c r="K22" s="303">
        <v>5880.9999999999936</v>
      </c>
      <c r="L22" s="303">
        <v>6116</v>
      </c>
      <c r="M22" s="303">
        <v>5857.0000000000164</v>
      </c>
      <c r="N22" s="303">
        <v>5661</v>
      </c>
      <c r="O22" s="305">
        <v>5669</v>
      </c>
      <c r="P22" s="299"/>
      <c r="R22" s="260" t="s">
        <v>121</v>
      </c>
      <c r="S22" s="261">
        <v>184</v>
      </c>
      <c r="T22" s="261">
        <v>115</v>
      </c>
      <c r="U22" s="261">
        <v>201</v>
      </c>
      <c r="V22" s="261">
        <v>229.99999999999991</v>
      </c>
      <c r="W22" s="261">
        <v>201</v>
      </c>
      <c r="X22" s="261">
        <v>283.00000000000006</v>
      </c>
      <c r="Y22" s="261">
        <v>213.00000000000003</v>
      </c>
      <c r="Z22" s="261">
        <v>284.00000000000006</v>
      </c>
      <c r="AA22" s="261">
        <v>273</v>
      </c>
      <c r="AB22" s="261">
        <v>222</v>
      </c>
      <c r="AC22" s="261">
        <v>205</v>
      </c>
      <c r="AD22" s="309">
        <v>229</v>
      </c>
      <c r="AE22" s="309">
        <v>215</v>
      </c>
      <c r="BB22" s="6"/>
    </row>
    <row r="23" spans="2:54" x14ac:dyDescent="0.25">
      <c r="B23" s="260" t="s">
        <v>122</v>
      </c>
      <c r="C23" s="303">
        <v>235.00000000000003</v>
      </c>
      <c r="D23" s="303">
        <v>177.99999999999997</v>
      </c>
      <c r="E23" s="303">
        <v>178</v>
      </c>
      <c r="F23" s="303">
        <v>111.99999999999999</v>
      </c>
      <c r="G23" s="303">
        <v>150</v>
      </c>
      <c r="H23" s="303">
        <v>163.99999999999997</v>
      </c>
      <c r="I23" s="303">
        <v>186.00000000000009</v>
      </c>
      <c r="J23" s="303">
        <v>200</v>
      </c>
      <c r="K23" s="303">
        <v>201.99999999999997</v>
      </c>
      <c r="L23" s="303">
        <v>236</v>
      </c>
      <c r="M23" s="303">
        <v>235</v>
      </c>
      <c r="N23" s="303">
        <v>260</v>
      </c>
      <c r="O23" s="305">
        <v>267</v>
      </c>
      <c r="P23" s="299"/>
      <c r="R23" s="260" t="s">
        <v>122</v>
      </c>
      <c r="S23" s="261">
        <v>37</v>
      </c>
      <c r="T23" s="261">
        <v>18</v>
      </c>
      <c r="U23" s="261">
        <v>0</v>
      </c>
      <c r="V23" s="261">
        <v>35</v>
      </c>
      <c r="W23" s="261">
        <v>29</v>
      </c>
      <c r="X23" s="261">
        <v>0</v>
      </c>
      <c r="Y23" s="261">
        <v>31</v>
      </c>
      <c r="Z23" s="261">
        <v>26</v>
      </c>
      <c r="AA23" s="261">
        <v>0</v>
      </c>
      <c r="AB23" s="261">
        <v>24</v>
      </c>
      <c r="AC23" s="261">
        <v>0</v>
      </c>
      <c r="AD23" s="309">
        <v>42</v>
      </c>
      <c r="AE23" s="309">
        <v>42</v>
      </c>
      <c r="BB23" s="6"/>
    </row>
    <row r="24" spans="2:54" x14ac:dyDescent="0.25">
      <c r="B24" s="260" t="s">
        <v>123</v>
      </c>
      <c r="C24" s="303">
        <v>0</v>
      </c>
      <c r="D24" s="303">
        <v>99</v>
      </c>
      <c r="E24" s="303">
        <v>99</v>
      </c>
      <c r="F24" s="303">
        <v>152</v>
      </c>
      <c r="G24" s="303">
        <v>90.000000000000014</v>
      </c>
      <c r="H24" s="303">
        <v>123</v>
      </c>
      <c r="I24" s="303">
        <v>131</v>
      </c>
      <c r="J24" s="303">
        <v>154</v>
      </c>
      <c r="K24" s="303">
        <v>151</v>
      </c>
      <c r="L24" s="303">
        <v>154</v>
      </c>
      <c r="M24" s="303">
        <v>160.00000000000006</v>
      </c>
      <c r="N24" s="303">
        <v>212</v>
      </c>
      <c r="O24" s="305">
        <v>204</v>
      </c>
      <c r="P24" s="299"/>
      <c r="R24" s="260" t="s">
        <v>123</v>
      </c>
      <c r="S24" s="261">
        <v>0</v>
      </c>
      <c r="T24" s="261">
        <v>0</v>
      </c>
      <c r="U24" s="261">
        <v>0</v>
      </c>
      <c r="V24" s="261">
        <v>0</v>
      </c>
      <c r="W24" s="261">
        <v>0</v>
      </c>
      <c r="X24" s="261">
        <v>0</v>
      </c>
      <c r="Y24" s="261">
        <v>0</v>
      </c>
      <c r="Z24" s="261">
        <v>0</v>
      </c>
      <c r="AA24" s="261">
        <v>0</v>
      </c>
      <c r="AB24" s="261">
        <v>0</v>
      </c>
      <c r="AC24" s="261">
        <v>0</v>
      </c>
      <c r="AD24" s="309">
        <v>0</v>
      </c>
      <c r="AE24" s="309">
        <v>0</v>
      </c>
      <c r="BB24" s="6"/>
    </row>
    <row r="25" spans="2:54" x14ac:dyDescent="0.25">
      <c r="B25" s="260" t="s">
        <v>124</v>
      </c>
      <c r="C25" s="303">
        <v>0</v>
      </c>
      <c r="D25" s="303">
        <v>256.00000000000011</v>
      </c>
      <c r="E25" s="303">
        <v>253</v>
      </c>
      <c r="F25" s="303">
        <v>1360</v>
      </c>
      <c r="G25" s="303">
        <v>1917.0000000000002</v>
      </c>
      <c r="H25" s="303">
        <v>2093.0000000000014</v>
      </c>
      <c r="I25" s="303">
        <v>1782.0000000000025</v>
      </c>
      <c r="J25" s="303">
        <v>1291.0000000000002</v>
      </c>
      <c r="K25" s="303">
        <v>2291.9999999999991</v>
      </c>
      <c r="L25" s="303">
        <v>1433</v>
      </c>
      <c r="M25" s="303">
        <v>1697.999999999998</v>
      </c>
      <c r="N25" s="303">
        <v>592</v>
      </c>
      <c r="O25" s="305">
        <v>425</v>
      </c>
      <c r="P25" s="299"/>
      <c r="R25" s="260" t="s">
        <v>124</v>
      </c>
      <c r="S25" s="261">
        <v>0</v>
      </c>
      <c r="T25" s="261">
        <v>0</v>
      </c>
      <c r="U25" s="261">
        <v>0</v>
      </c>
      <c r="V25" s="261">
        <v>0</v>
      </c>
      <c r="W25" s="261">
        <v>1</v>
      </c>
      <c r="X25" s="261">
        <v>2</v>
      </c>
      <c r="Y25" s="261">
        <v>1</v>
      </c>
      <c r="Z25" s="261">
        <v>0</v>
      </c>
      <c r="AA25" s="261">
        <v>2</v>
      </c>
      <c r="AB25" s="261">
        <v>1</v>
      </c>
      <c r="AC25" s="261">
        <v>1</v>
      </c>
      <c r="AD25" s="309">
        <v>0</v>
      </c>
      <c r="AE25" s="309">
        <v>0</v>
      </c>
      <c r="BB25" s="6"/>
    </row>
    <row r="26" spans="2:54" x14ac:dyDescent="0.25">
      <c r="B26" s="260" t="s">
        <v>125</v>
      </c>
      <c r="C26" s="303">
        <v>0</v>
      </c>
      <c r="D26" s="303">
        <v>328.99999999999983</v>
      </c>
      <c r="E26" s="303">
        <v>330</v>
      </c>
      <c r="F26" s="303">
        <v>946.00000000000034</v>
      </c>
      <c r="G26" s="303">
        <v>1277.9999999999991</v>
      </c>
      <c r="H26" s="303">
        <v>1312.0000000000002</v>
      </c>
      <c r="I26" s="303">
        <v>1074.0000000000005</v>
      </c>
      <c r="J26" s="303">
        <v>906.00000000000034</v>
      </c>
      <c r="K26" s="303">
        <v>1104.9999999999998</v>
      </c>
      <c r="L26" s="303">
        <v>993</v>
      </c>
      <c r="M26" s="303">
        <v>990.00000000000057</v>
      </c>
      <c r="N26" s="303">
        <v>1085</v>
      </c>
      <c r="O26" s="305">
        <v>742</v>
      </c>
      <c r="P26" s="299"/>
      <c r="R26" s="260" t="s">
        <v>125</v>
      </c>
      <c r="S26" s="261">
        <v>0</v>
      </c>
      <c r="T26" s="261">
        <v>0</v>
      </c>
      <c r="U26" s="261">
        <v>0</v>
      </c>
      <c r="V26" s="261">
        <v>0</v>
      </c>
      <c r="W26" s="261">
        <v>0</v>
      </c>
      <c r="X26" s="261">
        <v>0</v>
      </c>
      <c r="Y26" s="261">
        <v>0</v>
      </c>
      <c r="Z26" s="261">
        <v>0</v>
      </c>
      <c r="AA26" s="261">
        <v>0</v>
      </c>
      <c r="AB26" s="261">
        <v>4</v>
      </c>
      <c r="AC26" s="261">
        <v>0</v>
      </c>
      <c r="AD26" s="309">
        <v>0</v>
      </c>
      <c r="AE26" s="309">
        <v>0</v>
      </c>
      <c r="BB26" s="6"/>
    </row>
    <row r="27" spans="2:54" x14ac:dyDescent="0.25">
      <c r="B27" s="260" t="s">
        <v>126</v>
      </c>
      <c r="C27" s="303">
        <v>0</v>
      </c>
      <c r="D27" s="303">
        <v>1308.9999999999995</v>
      </c>
      <c r="E27" s="303">
        <v>1307</v>
      </c>
      <c r="F27" s="303">
        <v>1556.0000000000007</v>
      </c>
      <c r="G27" s="303">
        <v>2875.0000000000005</v>
      </c>
      <c r="H27" s="303">
        <v>2366</v>
      </c>
      <c r="I27" s="303">
        <v>1973.0000000000032</v>
      </c>
      <c r="J27" s="303">
        <v>2450.0000000000009</v>
      </c>
      <c r="K27" s="303">
        <v>2565.0000000000023</v>
      </c>
      <c r="L27" s="303">
        <v>2206</v>
      </c>
      <c r="M27" s="303">
        <v>2549.0000000000009</v>
      </c>
      <c r="N27" s="303">
        <v>2317</v>
      </c>
      <c r="O27" s="305">
        <v>2019</v>
      </c>
      <c r="P27" s="299"/>
      <c r="R27" s="260" t="s">
        <v>126</v>
      </c>
      <c r="S27" s="261">
        <v>0</v>
      </c>
      <c r="T27" s="261">
        <v>0</v>
      </c>
      <c r="U27" s="261">
        <v>2</v>
      </c>
      <c r="V27" s="261">
        <v>45</v>
      </c>
      <c r="W27" s="261">
        <v>38.999999999999993</v>
      </c>
      <c r="X27" s="261">
        <v>43</v>
      </c>
      <c r="Y27" s="261">
        <v>83</v>
      </c>
      <c r="Z27" s="261">
        <v>76</v>
      </c>
      <c r="AA27" s="261">
        <v>76</v>
      </c>
      <c r="AB27" s="261">
        <v>45</v>
      </c>
      <c r="AC27" s="261">
        <v>59.000000000000014</v>
      </c>
      <c r="AD27" s="309">
        <v>47</v>
      </c>
      <c r="AE27" s="309">
        <v>48</v>
      </c>
      <c r="BB27" s="6"/>
    </row>
    <row r="28" spans="2:54" x14ac:dyDescent="0.25">
      <c r="B28" s="260" t="s">
        <v>127</v>
      </c>
      <c r="C28" s="303">
        <v>0</v>
      </c>
      <c r="D28" s="303">
        <v>1310</v>
      </c>
      <c r="E28" s="303">
        <v>1271</v>
      </c>
      <c r="F28" s="303">
        <v>1614.9999999999998</v>
      </c>
      <c r="G28" s="303">
        <v>1792</v>
      </c>
      <c r="H28" s="303">
        <v>2345.9999999999968</v>
      </c>
      <c r="I28" s="303">
        <v>1849.9999999999991</v>
      </c>
      <c r="J28" s="303">
        <v>2190.0000000000032</v>
      </c>
      <c r="K28" s="303">
        <v>2508.9999999999986</v>
      </c>
      <c r="L28" s="303">
        <v>2528</v>
      </c>
      <c r="M28" s="303">
        <v>2590.9999999999991</v>
      </c>
      <c r="N28" s="303">
        <v>2508</v>
      </c>
      <c r="O28" s="305">
        <v>2202</v>
      </c>
      <c r="P28" s="299"/>
      <c r="R28" s="260" t="s">
        <v>127</v>
      </c>
      <c r="S28" s="261">
        <v>0</v>
      </c>
      <c r="T28" s="261">
        <v>0</v>
      </c>
      <c r="U28" s="261">
        <v>2</v>
      </c>
      <c r="V28" s="261">
        <v>14</v>
      </c>
      <c r="W28" s="261">
        <v>108</v>
      </c>
      <c r="X28" s="261">
        <v>95</v>
      </c>
      <c r="Y28" s="261">
        <v>126</v>
      </c>
      <c r="Z28" s="261">
        <v>143.99999999999997</v>
      </c>
      <c r="AA28" s="261">
        <v>122.00000000000003</v>
      </c>
      <c r="AB28" s="261">
        <v>92</v>
      </c>
      <c r="AC28" s="261">
        <v>145</v>
      </c>
      <c r="AD28" s="309">
        <v>103</v>
      </c>
      <c r="AE28" s="309">
        <v>98</v>
      </c>
      <c r="BB28" s="6"/>
    </row>
    <row r="29" spans="2:54" x14ac:dyDescent="0.25">
      <c r="B29" s="260" t="s">
        <v>128</v>
      </c>
      <c r="C29" s="303">
        <v>0</v>
      </c>
      <c r="D29" s="303">
        <v>971.00000000000011</v>
      </c>
      <c r="E29" s="303">
        <v>955</v>
      </c>
      <c r="F29" s="303">
        <v>1149.9999999999995</v>
      </c>
      <c r="G29" s="303">
        <v>1511.9999999999991</v>
      </c>
      <c r="H29" s="303">
        <v>1278.9999999999995</v>
      </c>
      <c r="I29" s="303">
        <v>1554.0000000000009</v>
      </c>
      <c r="J29" s="303">
        <v>1861.9999999999993</v>
      </c>
      <c r="K29" s="303">
        <v>1542.0000000000002</v>
      </c>
      <c r="L29" s="303">
        <v>1636</v>
      </c>
      <c r="M29" s="303">
        <v>1458.9999999999995</v>
      </c>
      <c r="N29" s="303">
        <v>1794</v>
      </c>
      <c r="O29" s="305">
        <v>1649</v>
      </c>
      <c r="P29" s="299"/>
      <c r="R29" s="260" t="s">
        <v>128</v>
      </c>
      <c r="S29" s="261">
        <v>0</v>
      </c>
      <c r="T29" s="261">
        <v>3</v>
      </c>
      <c r="U29" s="261">
        <v>14</v>
      </c>
      <c r="V29" s="261">
        <v>28</v>
      </c>
      <c r="W29" s="261">
        <v>85</v>
      </c>
      <c r="X29" s="261">
        <v>108.00000000000003</v>
      </c>
      <c r="Y29" s="261">
        <v>128</v>
      </c>
      <c r="Z29" s="261">
        <v>138</v>
      </c>
      <c r="AA29" s="261">
        <v>175.00000000000009</v>
      </c>
      <c r="AB29" s="261">
        <v>79</v>
      </c>
      <c r="AC29" s="261">
        <v>68.000000000000014</v>
      </c>
      <c r="AD29" s="309">
        <v>93</v>
      </c>
      <c r="AE29" s="309">
        <v>75</v>
      </c>
      <c r="BB29" s="6"/>
    </row>
    <row r="30" spans="2:54" x14ac:dyDescent="0.25">
      <c r="B30" s="260" t="s">
        <v>129</v>
      </c>
      <c r="C30" s="303">
        <v>0</v>
      </c>
      <c r="D30" s="303">
        <v>309</v>
      </c>
      <c r="E30" s="303">
        <v>307</v>
      </c>
      <c r="F30" s="303">
        <v>417.00000000000006</v>
      </c>
      <c r="G30" s="303">
        <v>449.99999999999994</v>
      </c>
      <c r="H30" s="303">
        <v>681.99999999999932</v>
      </c>
      <c r="I30" s="303">
        <v>861.00000000000011</v>
      </c>
      <c r="J30" s="303">
        <v>939.99999999999977</v>
      </c>
      <c r="K30" s="303">
        <v>673.00000000000023</v>
      </c>
      <c r="L30" s="303">
        <v>1347</v>
      </c>
      <c r="M30" s="303">
        <v>1372.9999999999982</v>
      </c>
      <c r="N30" s="303">
        <v>1074</v>
      </c>
      <c r="O30" s="305">
        <v>1037</v>
      </c>
      <c r="P30" s="299"/>
      <c r="R30" s="260" t="s">
        <v>129</v>
      </c>
      <c r="S30" s="261">
        <v>0</v>
      </c>
      <c r="T30" s="261">
        <v>0</v>
      </c>
      <c r="U30" s="261">
        <v>7</v>
      </c>
      <c r="V30" s="261">
        <v>21.000000000000004</v>
      </c>
      <c r="W30" s="261">
        <v>56.999999999999993</v>
      </c>
      <c r="X30" s="261">
        <v>67.999999999999986</v>
      </c>
      <c r="Y30" s="261">
        <v>113</v>
      </c>
      <c r="Z30" s="261">
        <v>109</v>
      </c>
      <c r="AA30" s="261">
        <v>111.00000000000001</v>
      </c>
      <c r="AB30" s="261">
        <v>129</v>
      </c>
      <c r="AC30" s="261">
        <v>65.000000000000014</v>
      </c>
      <c r="AD30" s="309">
        <v>222</v>
      </c>
      <c r="AE30" s="309">
        <v>268</v>
      </c>
      <c r="BB30" s="6"/>
    </row>
    <row r="31" spans="2:54" x14ac:dyDescent="0.25">
      <c r="B31" s="260" t="s">
        <v>130</v>
      </c>
      <c r="C31" s="303">
        <v>0</v>
      </c>
      <c r="D31" s="303">
        <v>36</v>
      </c>
      <c r="E31" s="303">
        <v>36</v>
      </c>
      <c r="F31" s="303">
        <v>169.99999999999994</v>
      </c>
      <c r="G31" s="303">
        <v>177.99999999999994</v>
      </c>
      <c r="H31" s="303">
        <v>232.00000000000017</v>
      </c>
      <c r="I31" s="303">
        <v>177.00000000000009</v>
      </c>
      <c r="J31" s="303">
        <v>292</v>
      </c>
      <c r="K31" s="303">
        <v>0</v>
      </c>
      <c r="L31" s="303">
        <v>0</v>
      </c>
      <c r="M31" s="303">
        <v>0</v>
      </c>
      <c r="N31" s="303">
        <v>0</v>
      </c>
      <c r="O31" s="305">
        <v>0</v>
      </c>
      <c r="P31" s="299"/>
      <c r="R31" s="260" t="s">
        <v>130</v>
      </c>
      <c r="S31" s="261">
        <v>0</v>
      </c>
      <c r="T31" s="261">
        <v>0</v>
      </c>
      <c r="U31" s="261">
        <v>0</v>
      </c>
      <c r="V31" s="261">
        <v>0</v>
      </c>
      <c r="W31" s="261">
        <v>0</v>
      </c>
      <c r="X31" s="261">
        <v>0</v>
      </c>
      <c r="Y31" s="261">
        <v>0</v>
      </c>
      <c r="Z31" s="261">
        <v>0</v>
      </c>
      <c r="AA31" s="261">
        <v>0</v>
      </c>
      <c r="AB31" s="261">
        <v>0</v>
      </c>
      <c r="AC31" s="261">
        <v>0</v>
      </c>
      <c r="AD31" s="309">
        <v>0</v>
      </c>
      <c r="AE31" s="309">
        <v>0</v>
      </c>
      <c r="BB31" s="6"/>
    </row>
    <row r="32" spans="2:54" ht="15.75" x14ac:dyDescent="0.3">
      <c r="B32" s="260" t="s">
        <v>131</v>
      </c>
      <c r="C32" s="303">
        <v>0</v>
      </c>
      <c r="D32" s="303">
        <v>0</v>
      </c>
      <c r="E32" s="303">
        <v>186</v>
      </c>
      <c r="F32" s="303">
        <v>440</v>
      </c>
      <c r="G32" s="303">
        <v>348.00000000000011</v>
      </c>
      <c r="H32" s="303">
        <v>148.99999999999994</v>
      </c>
      <c r="I32" s="303">
        <v>241.00000000000003</v>
      </c>
      <c r="J32" s="303">
        <v>130.99999999999997</v>
      </c>
      <c r="K32" s="303">
        <v>88.999999999999986</v>
      </c>
      <c r="L32" s="303">
        <v>46</v>
      </c>
      <c r="M32" s="303">
        <v>99.000000000000028</v>
      </c>
      <c r="N32" s="303">
        <v>62</v>
      </c>
      <c r="O32" s="305">
        <v>102</v>
      </c>
      <c r="P32" s="299"/>
      <c r="R32" s="260" t="s">
        <v>131</v>
      </c>
      <c r="S32" s="261">
        <v>0</v>
      </c>
      <c r="T32" s="261">
        <v>0</v>
      </c>
      <c r="U32" s="261">
        <v>0</v>
      </c>
      <c r="V32" s="261">
        <v>0</v>
      </c>
      <c r="W32" s="261">
        <v>0</v>
      </c>
      <c r="X32" s="261">
        <v>0</v>
      </c>
      <c r="Y32" s="261">
        <v>0</v>
      </c>
      <c r="Z32" s="261">
        <v>0</v>
      </c>
      <c r="AA32" s="261">
        <v>0</v>
      </c>
      <c r="AB32" s="261">
        <v>0</v>
      </c>
      <c r="AC32" s="261">
        <v>0</v>
      </c>
      <c r="AD32" s="310">
        <v>0</v>
      </c>
      <c r="AE32" s="309">
        <v>0</v>
      </c>
      <c r="BB32" s="6"/>
    </row>
    <row r="33" spans="2:54" x14ac:dyDescent="0.25">
      <c r="B33" s="260" t="s">
        <v>6</v>
      </c>
      <c r="C33" s="307">
        <f t="shared" ref="C33:H33" si="0">SUM(C9:C32)</f>
        <v>131666</v>
      </c>
      <c r="D33" s="307">
        <f t="shared" si="0"/>
        <v>132912</v>
      </c>
      <c r="E33" s="307">
        <f t="shared" si="0"/>
        <v>130072</v>
      </c>
      <c r="F33" s="307">
        <f t="shared" si="0"/>
        <v>130519.00000000003</v>
      </c>
      <c r="G33" s="307">
        <f t="shared" si="0"/>
        <v>133928.99999999988</v>
      </c>
      <c r="H33" s="307">
        <f t="shared" si="0"/>
        <v>131512</v>
      </c>
      <c r="I33" s="308">
        <v>122611.00000000007</v>
      </c>
      <c r="J33" s="308">
        <v>124755</v>
      </c>
      <c r="K33" s="308">
        <v>124578.99999999997</v>
      </c>
      <c r="L33" s="307">
        <f>SUM(L9:L32)</f>
        <v>124462</v>
      </c>
      <c r="M33" s="308">
        <v>119928.99999999993</v>
      </c>
      <c r="N33" s="307">
        <f t="shared" ref="N33" si="1">SUM(N9:N32)</f>
        <v>115018</v>
      </c>
      <c r="O33" s="306">
        <v>110919</v>
      </c>
      <c r="P33" s="300"/>
      <c r="R33" s="260" t="s">
        <v>6</v>
      </c>
      <c r="S33" s="311">
        <v>4877</v>
      </c>
      <c r="T33" s="311">
        <v>3178</v>
      </c>
      <c r="U33" s="311">
        <v>4773</v>
      </c>
      <c r="V33" s="311">
        <v>4854.0000000000009</v>
      </c>
      <c r="W33" s="311">
        <v>4899</v>
      </c>
      <c r="X33" s="311">
        <v>4974</v>
      </c>
      <c r="Y33" s="278">
        <v>4948</v>
      </c>
      <c r="Z33" s="278">
        <v>5261</v>
      </c>
      <c r="AA33" s="278">
        <v>4939.0000000000009</v>
      </c>
      <c r="AB33" s="311">
        <v>4085</v>
      </c>
      <c r="AC33" s="278">
        <v>4131</v>
      </c>
      <c r="AD33" s="312">
        <v>4460</v>
      </c>
      <c r="AE33" s="312">
        <v>4695</v>
      </c>
      <c r="BB33" s="6"/>
    </row>
    <row r="34" spans="2:54" x14ac:dyDescent="0.25">
      <c r="B34" s="431" t="s">
        <v>177</v>
      </c>
      <c r="C34" s="431"/>
      <c r="D34" s="431"/>
      <c r="E34" s="431"/>
      <c r="F34" s="431"/>
      <c r="G34" s="431"/>
      <c r="H34" s="431"/>
      <c r="I34" s="431"/>
      <c r="BB34" s="6"/>
    </row>
    <row r="35" spans="2:54" x14ac:dyDescent="0.25">
      <c r="B35" s="255" t="str">
        <f>[2]Establecimientos!$B$54</f>
        <v>(**) Corte SIMAT Consolidado Definitivo 2014 OAPF - Subdirección de Acceso MEN</v>
      </c>
      <c r="C35"/>
      <c r="D35"/>
      <c r="E35"/>
      <c r="F35"/>
      <c r="G35"/>
      <c r="H35"/>
      <c r="I35"/>
    </row>
    <row r="36" spans="2:54" x14ac:dyDescent="0.25">
      <c r="B36" s="6" t="s">
        <v>178</v>
      </c>
    </row>
  </sheetData>
  <mergeCells count="6">
    <mergeCell ref="S7:AE7"/>
    <mergeCell ref="B34:I34"/>
    <mergeCell ref="B7:B8"/>
    <mergeCell ref="C4:N4"/>
    <mergeCell ref="R7:R8"/>
    <mergeCell ref="C7:O7"/>
  </mergeCells>
  <pageMargins left="0.7" right="0.7" top="0.75" bottom="0.75" header="0.3" footer="0.3"/>
  <ignoredErrors>
    <ignoredError sqref="H33 C33" formulaRange="1"/>
  </ignoredErrors>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97"/>
  <sheetViews>
    <sheetView workbookViewId="0">
      <selection activeCell="B3" sqref="B3:X3"/>
    </sheetView>
  </sheetViews>
  <sheetFormatPr baseColWidth="10" defaultRowHeight="15" x14ac:dyDescent="0.25"/>
  <cols>
    <col min="1" max="1" width="10.85546875" style="4" customWidth="1"/>
    <col min="2" max="2" width="16.5703125" style="336" customWidth="1"/>
    <col min="3" max="3" width="14.7109375" style="336" customWidth="1"/>
    <col min="4" max="4" width="8.42578125" style="336" bestFit="1" customWidth="1"/>
    <col min="5" max="5" width="14.42578125" style="336" customWidth="1"/>
    <col min="6" max="6" width="15.7109375" style="336" customWidth="1"/>
    <col min="7" max="7" width="9" style="336" customWidth="1"/>
    <col min="8" max="8" width="10.7109375" style="336" customWidth="1"/>
    <col min="9" max="9" width="8.42578125" style="336" bestFit="1" customWidth="1"/>
    <col min="10" max="11" width="14.28515625" style="336" customWidth="1"/>
    <col min="12" max="12" width="11" style="336" customWidth="1"/>
    <col min="13" max="13" width="10" style="336" customWidth="1"/>
    <col min="14" max="14" width="8.42578125" style="336" bestFit="1" customWidth="1"/>
    <col min="15" max="15" width="14.28515625" style="336" customWidth="1"/>
    <col min="16" max="16" width="13.7109375" style="336" customWidth="1"/>
    <col min="17" max="17" width="8.28515625" style="336" customWidth="1"/>
    <col min="18" max="18" width="11.5703125" style="336" customWidth="1"/>
    <col min="19" max="19" width="12.42578125" style="336" customWidth="1"/>
    <col min="20" max="20" width="9.85546875" style="336" customWidth="1"/>
    <col min="21" max="21" width="15" style="336" customWidth="1"/>
    <col min="22" max="22" width="13.140625" style="336" customWidth="1"/>
    <col min="23" max="23" width="11.5703125" style="336" customWidth="1"/>
    <col min="24" max="24" width="10.28515625" style="336" customWidth="1"/>
    <col min="25" max="25" width="11.7109375" style="6" bestFit="1" customWidth="1"/>
    <col min="26" max="26" width="14.140625" style="6" customWidth="1"/>
    <col min="27" max="27" width="14.42578125" style="6" customWidth="1"/>
    <col min="28" max="28" width="13.85546875" style="6" customWidth="1"/>
    <col min="29" max="29" width="11.5703125" style="6" bestFit="1" customWidth="1"/>
    <col min="30" max="40" width="11.42578125" style="6"/>
    <col min="41" max="57" width="11.42578125" style="4"/>
  </cols>
  <sheetData>
    <row r="1" spans="2:40" s="4" customFormat="1" ht="20.25" customHeight="1" x14ac:dyDescent="0.25">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row>
    <row r="2" spans="2:40" s="4" customFormat="1" x14ac:dyDescent="0.25">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row>
    <row r="3" spans="2:40" s="4" customFormat="1" ht="15.75" x14ac:dyDescent="0.25">
      <c r="B3" s="438" t="s">
        <v>138</v>
      </c>
      <c r="C3" s="438"/>
      <c r="D3" s="438"/>
      <c r="E3" s="438"/>
      <c r="F3" s="438"/>
      <c r="G3" s="438"/>
      <c r="H3" s="438"/>
      <c r="I3" s="438"/>
      <c r="J3" s="438"/>
      <c r="K3" s="438"/>
      <c r="L3" s="438"/>
      <c r="M3" s="438"/>
      <c r="N3" s="438"/>
      <c r="O3" s="438"/>
      <c r="P3" s="438"/>
      <c r="Q3" s="438"/>
      <c r="R3" s="438"/>
      <c r="S3" s="438"/>
      <c r="T3" s="438"/>
      <c r="U3" s="438"/>
      <c r="V3" s="438"/>
      <c r="W3" s="438"/>
      <c r="X3" s="438"/>
      <c r="Y3" s="6"/>
      <c r="Z3" s="6"/>
      <c r="AA3" s="6"/>
      <c r="AB3" s="6"/>
      <c r="AC3" s="6"/>
      <c r="AD3" s="6"/>
      <c r="AE3" s="6"/>
      <c r="AF3" s="6"/>
      <c r="AG3" s="6"/>
      <c r="AH3" s="6"/>
      <c r="AI3" s="6"/>
      <c r="AJ3" s="6"/>
      <c r="AK3" s="6"/>
      <c r="AL3" s="6"/>
      <c r="AM3" s="6"/>
      <c r="AN3" s="6"/>
    </row>
    <row r="4" spans="2:40" s="4" customFormat="1" ht="43.5" customHeight="1" x14ac:dyDescent="0.25">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row>
    <row r="5" spans="2:40" ht="24" customHeight="1" x14ac:dyDescent="0.25">
      <c r="B5" s="426" t="s">
        <v>139</v>
      </c>
      <c r="C5" s="426" t="s">
        <v>140</v>
      </c>
      <c r="D5" s="423">
        <v>2006</v>
      </c>
      <c r="E5" s="424"/>
      <c r="F5" s="424"/>
      <c r="G5" s="424"/>
      <c r="H5" s="425"/>
      <c r="I5" s="423">
        <v>2007</v>
      </c>
      <c r="J5" s="424"/>
      <c r="K5" s="424"/>
      <c r="L5" s="424"/>
      <c r="M5" s="425"/>
      <c r="N5" s="423">
        <v>2008</v>
      </c>
      <c r="O5" s="424"/>
      <c r="P5" s="424"/>
      <c r="Q5" s="424"/>
      <c r="R5" s="424"/>
      <c r="S5" s="425"/>
      <c r="T5" s="423">
        <v>2009</v>
      </c>
      <c r="U5" s="424"/>
      <c r="V5" s="424"/>
      <c r="W5" s="424"/>
      <c r="X5" s="425"/>
      <c r="Y5" s="423">
        <v>2010</v>
      </c>
      <c r="Z5" s="424"/>
      <c r="AA5" s="424"/>
      <c r="AB5" s="424"/>
      <c r="AC5" s="425"/>
    </row>
    <row r="6" spans="2:40" ht="45" x14ac:dyDescent="0.25">
      <c r="B6" s="437"/>
      <c r="C6" s="439"/>
      <c r="D6" s="231" t="s">
        <v>141</v>
      </c>
      <c r="E6" s="321" t="s">
        <v>142</v>
      </c>
      <c r="F6" s="321" t="s">
        <v>143</v>
      </c>
      <c r="G6" s="321" t="s">
        <v>144</v>
      </c>
      <c r="H6" s="232" t="s">
        <v>88</v>
      </c>
      <c r="I6" s="231" t="s">
        <v>141</v>
      </c>
      <c r="J6" s="321" t="s">
        <v>142</v>
      </c>
      <c r="K6" s="321" t="s">
        <v>143</v>
      </c>
      <c r="L6" s="321" t="s">
        <v>144</v>
      </c>
      <c r="M6" s="321" t="s">
        <v>88</v>
      </c>
      <c r="N6" s="267" t="s">
        <v>141</v>
      </c>
      <c r="O6" s="268" t="s">
        <v>142</v>
      </c>
      <c r="P6" s="268" t="s">
        <v>143</v>
      </c>
      <c r="Q6" s="268" t="s">
        <v>144</v>
      </c>
      <c r="R6" s="268" t="s">
        <v>145</v>
      </c>
      <c r="S6" s="269" t="s">
        <v>88</v>
      </c>
      <c r="T6" s="267" t="s">
        <v>141</v>
      </c>
      <c r="U6" s="268" t="s">
        <v>142</v>
      </c>
      <c r="V6" s="268" t="s">
        <v>143</v>
      </c>
      <c r="W6" s="268" t="s">
        <v>144</v>
      </c>
      <c r="X6" s="269" t="s">
        <v>88</v>
      </c>
      <c r="Y6" s="322" t="s">
        <v>141</v>
      </c>
      <c r="Z6" s="268" t="s">
        <v>142</v>
      </c>
      <c r="AA6" s="268" t="s">
        <v>143</v>
      </c>
      <c r="AB6" s="268" t="s">
        <v>144</v>
      </c>
      <c r="AC6" s="323" t="s">
        <v>88</v>
      </c>
    </row>
    <row r="7" spans="2:40" x14ac:dyDescent="0.25">
      <c r="B7" s="324" t="s">
        <v>146</v>
      </c>
      <c r="C7" s="325">
        <v>17013</v>
      </c>
      <c r="D7" s="324">
        <v>5570</v>
      </c>
      <c r="E7" s="326">
        <v>29</v>
      </c>
      <c r="F7" s="326">
        <v>0</v>
      </c>
      <c r="G7" s="326">
        <v>0</v>
      </c>
      <c r="H7" s="327">
        <v>5599</v>
      </c>
      <c r="I7" s="324">
        <v>5281</v>
      </c>
      <c r="J7" s="326">
        <v>0</v>
      </c>
      <c r="K7" s="326">
        <v>0</v>
      </c>
      <c r="L7" s="326">
        <v>0</v>
      </c>
      <c r="M7" s="326">
        <v>5281</v>
      </c>
      <c r="N7" s="328">
        <v>4962</v>
      </c>
      <c r="O7" s="329">
        <v>30</v>
      </c>
      <c r="P7" s="329">
        <v>0</v>
      </c>
      <c r="Q7" s="329">
        <v>0</v>
      </c>
      <c r="R7" s="329">
        <v>0</v>
      </c>
      <c r="S7" s="330">
        <v>4992</v>
      </c>
      <c r="T7" s="329">
        <v>5183</v>
      </c>
      <c r="U7" s="329">
        <v>15</v>
      </c>
      <c r="V7" s="329">
        <v>0</v>
      </c>
      <c r="W7" s="329">
        <v>0</v>
      </c>
      <c r="X7" s="330">
        <v>5198</v>
      </c>
      <c r="Y7" s="324">
        <v>5082</v>
      </c>
      <c r="Z7" s="326">
        <v>0</v>
      </c>
      <c r="AA7" s="326">
        <v>0</v>
      </c>
      <c r="AB7" s="326">
        <v>0</v>
      </c>
      <c r="AC7" s="327">
        <v>5082</v>
      </c>
    </row>
    <row r="8" spans="2:40" x14ac:dyDescent="0.25">
      <c r="B8" s="328" t="s">
        <v>147</v>
      </c>
      <c r="C8" s="331">
        <v>17042</v>
      </c>
      <c r="D8" s="328">
        <v>8408</v>
      </c>
      <c r="E8" s="329">
        <v>18</v>
      </c>
      <c r="F8" s="329">
        <v>0</v>
      </c>
      <c r="G8" s="329">
        <v>148</v>
      </c>
      <c r="H8" s="330">
        <v>8574</v>
      </c>
      <c r="I8" s="328">
        <v>8301</v>
      </c>
      <c r="J8" s="329">
        <v>0</v>
      </c>
      <c r="K8" s="329">
        <v>0</v>
      </c>
      <c r="L8" s="329">
        <v>136</v>
      </c>
      <c r="M8" s="329">
        <v>8437</v>
      </c>
      <c r="N8" s="328">
        <v>7821</v>
      </c>
      <c r="O8" s="329">
        <v>38</v>
      </c>
      <c r="P8" s="329">
        <v>0</v>
      </c>
      <c r="Q8" s="329">
        <v>134</v>
      </c>
      <c r="R8" s="329">
        <v>0</v>
      </c>
      <c r="S8" s="330">
        <v>7993</v>
      </c>
      <c r="T8" s="329">
        <v>7986</v>
      </c>
      <c r="U8" s="329">
        <v>67</v>
      </c>
      <c r="V8" s="329">
        <v>0</v>
      </c>
      <c r="W8" s="329">
        <v>138</v>
      </c>
      <c r="X8" s="330">
        <v>8191</v>
      </c>
      <c r="Y8" s="328">
        <v>7826</v>
      </c>
      <c r="Z8" s="329">
        <v>1</v>
      </c>
      <c r="AA8" s="329">
        <v>0</v>
      </c>
      <c r="AB8" s="329">
        <v>99</v>
      </c>
      <c r="AC8" s="330">
        <v>7926</v>
      </c>
    </row>
    <row r="9" spans="2:40" x14ac:dyDescent="0.25">
      <c r="B9" s="328" t="s">
        <v>148</v>
      </c>
      <c r="C9" s="331">
        <v>17050</v>
      </c>
      <c r="D9" s="328">
        <v>3210</v>
      </c>
      <c r="E9" s="329">
        <v>20</v>
      </c>
      <c r="F9" s="329">
        <v>0</v>
      </c>
      <c r="G9" s="329">
        <v>0</v>
      </c>
      <c r="H9" s="330">
        <v>3230</v>
      </c>
      <c r="I9" s="328">
        <v>3212</v>
      </c>
      <c r="J9" s="329">
        <v>0</v>
      </c>
      <c r="K9" s="329">
        <v>0</v>
      </c>
      <c r="L9" s="329">
        <v>0</v>
      </c>
      <c r="M9" s="329">
        <v>3212</v>
      </c>
      <c r="N9" s="328">
        <v>3005</v>
      </c>
      <c r="O9" s="329">
        <v>1</v>
      </c>
      <c r="P9" s="329">
        <v>0</v>
      </c>
      <c r="Q9" s="329">
        <v>0</v>
      </c>
      <c r="R9" s="329">
        <v>0</v>
      </c>
      <c r="S9" s="330">
        <v>3006</v>
      </c>
      <c r="T9" s="329">
        <v>3239</v>
      </c>
      <c r="U9" s="329">
        <v>0</v>
      </c>
      <c r="V9" s="329">
        <v>0</v>
      </c>
      <c r="W9" s="329">
        <v>0</v>
      </c>
      <c r="X9" s="330">
        <v>3239</v>
      </c>
      <c r="Y9" s="328">
        <v>3049</v>
      </c>
      <c r="Z9" s="329">
        <v>0</v>
      </c>
      <c r="AA9" s="329">
        <v>0</v>
      </c>
      <c r="AB9" s="329">
        <v>0</v>
      </c>
      <c r="AC9" s="330">
        <v>3049</v>
      </c>
    </row>
    <row r="10" spans="2:40" x14ac:dyDescent="0.25">
      <c r="B10" s="328" t="s">
        <v>149</v>
      </c>
      <c r="C10" s="331">
        <v>17088</v>
      </c>
      <c r="D10" s="328">
        <v>3015</v>
      </c>
      <c r="E10" s="329">
        <v>16</v>
      </c>
      <c r="F10" s="329">
        <v>0</v>
      </c>
      <c r="G10" s="329">
        <v>0</v>
      </c>
      <c r="H10" s="330">
        <v>3031</v>
      </c>
      <c r="I10" s="328">
        <v>2584</v>
      </c>
      <c r="J10" s="329">
        <v>0</v>
      </c>
      <c r="K10" s="329">
        <v>0</v>
      </c>
      <c r="L10" s="329">
        <v>0</v>
      </c>
      <c r="M10" s="329">
        <v>2584</v>
      </c>
      <c r="N10" s="328">
        <v>2561</v>
      </c>
      <c r="O10" s="329">
        <v>27</v>
      </c>
      <c r="P10" s="329">
        <v>0</v>
      </c>
      <c r="Q10" s="329">
        <v>0</v>
      </c>
      <c r="R10" s="329">
        <v>0</v>
      </c>
      <c r="S10" s="330">
        <v>2588</v>
      </c>
      <c r="T10" s="329">
        <v>2729</v>
      </c>
      <c r="U10" s="329">
        <v>20</v>
      </c>
      <c r="V10" s="329">
        <v>0</v>
      </c>
      <c r="W10" s="329">
        <v>0</v>
      </c>
      <c r="X10" s="330">
        <v>2749</v>
      </c>
      <c r="Y10" s="328">
        <v>2795</v>
      </c>
      <c r="Z10" s="329">
        <v>6</v>
      </c>
      <c r="AA10" s="329">
        <v>0</v>
      </c>
      <c r="AB10" s="329">
        <v>0</v>
      </c>
      <c r="AC10" s="330">
        <v>2801</v>
      </c>
    </row>
    <row r="11" spans="2:40" x14ac:dyDescent="0.25">
      <c r="B11" s="328" t="s">
        <v>150</v>
      </c>
      <c r="C11" s="331">
        <v>17174</v>
      </c>
      <c r="D11" s="328">
        <v>11598</v>
      </c>
      <c r="E11" s="329">
        <v>46</v>
      </c>
      <c r="F11" s="329">
        <v>0</v>
      </c>
      <c r="G11" s="329">
        <v>757</v>
      </c>
      <c r="H11" s="330">
        <v>12401</v>
      </c>
      <c r="I11" s="328">
        <v>11082</v>
      </c>
      <c r="J11" s="329">
        <v>0</v>
      </c>
      <c r="K11" s="329">
        <v>0</v>
      </c>
      <c r="L11" s="329">
        <v>837</v>
      </c>
      <c r="M11" s="329">
        <v>11919</v>
      </c>
      <c r="N11" s="328">
        <v>10347</v>
      </c>
      <c r="O11" s="329">
        <v>55</v>
      </c>
      <c r="P11" s="329">
        <v>0</v>
      </c>
      <c r="Q11" s="329">
        <v>938</v>
      </c>
      <c r="R11" s="329">
        <v>0</v>
      </c>
      <c r="S11" s="330">
        <v>11340</v>
      </c>
      <c r="T11" s="329">
        <v>10386</v>
      </c>
      <c r="U11" s="329">
        <v>421</v>
      </c>
      <c r="V11" s="329">
        <v>0</v>
      </c>
      <c r="W11" s="329">
        <v>929</v>
      </c>
      <c r="X11" s="330">
        <v>11736</v>
      </c>
      <c r="Y11" s="328">
        <v>10311</v>
      </c>
      <c r="Z11" s="329">
        <v>3</v>
      </c>
      <c r="AA11" s="329">
        <v>0</v>
      </c>
      <c r="AB11" s="329">
        <v>828</v>
      </c>
      <c r="AC11" s="330">
        <v>11142</v>
      </c>
    </row>
    <row r="12" spans="2:40" x14ac:dyDescent="0.25">
      <c r="B12" s="328" t="s">
        <v>151</v>
      </c>
      <c r="C12" s="331">
        <v>17272</v>
      </c>
      <c r="D12" s="328">
        <v>2641</v>
      </c>
      <c r="E12" s="329">
        <v>15</v>
      </c>
      <c r="F12" s="329">
        <v>0</v>
      </c>
      <c r="G12" s="329">
        <v>0</v>
      </c>
      <c r="H12" s="330">
        <v>2656</v>
      </c>
      <c r="I12" s="328">
        <v>2593</v>
      </c>
      <c r="J12" s="329">
        <v>0</v>
      </c>
      <c r="K12" s="329">
        <v>0</v>
      </c>
      <c r="L12" s="329">
        <v>0</v>
      </c>
      <c r="M12" s="329">
        <v>2593</v>
      </c>
      <c r="N12" s="328">
        <v>2397</v>
      </c>
      <c r="O12" s="329">
        <v>16</v>
      </c>
      <c r="P12" s="329">
        <v>0</v>
      </c>
      <c r="Q12" s="329">
        <v>0</v>
      </c>
      <c r="R12" s="329">
        <v>0</v>
      </c>
      <c r="S12" s="330">
        <v>2413</v>
      </c>
      <c r="T12" s="329">
        <v>2587</v>
      </c>
      <c r="U12" s="329">
        <v>0</v>
      </c>
      <c r="V12" s="329">
        <v>0</v>
      </c>
      <c r="W12" s="329">
        <v>0</v>
      </c>
      <c r="X12" s="330">
        <v>2587</v>
      </c>
      <c r="Y12" s="328">
        <v>2505</v>
      </c>
      <c r="Z12" s="329">
        <v>0</v>
      </c>
      <c r="AA12" s="329">
        <v>0</v>
      </c>
      <c r="AB12" s="329">
        <v>0</v>
      </c>
      <c r="AC12" s="330">
        <v>2505</v>
      </c>
    </row>
    <row r="13" spans="2:40" x14ac:dyDescent="0.25">
      <c r="B13" s="328" t="s">
        <v>152</v>
      </c>
      <c r="C13" s="331">
        <v>17380</v>
      </c>
      <c r="D13" s="328">
        <v>17230</v>
      </c>
      <c r="E13" s="329">
        <v>82</v>
      </c>
      <c r="F13" s="329">
        <v>0</v>
      </c>
      <c r="G13" s="329">
        <v>1870</v>
      </c>
      <c r="H13" s="330">
        <v>19182</v>
      </c>
      <c r="I13" s="328">
        <v>18125</v>
      </c>
      <c r="J13" s="329">
        <v>0</v>
      </c>
      <c r="K13" s="329">
        <v>0</v>
      </c>
      <c r="L13" s="329">
        <v>1858</v>
      </c>
      <c r="M13" s="329">
        <v>19983</v>
      </c>
      <c r="N13" s="328">
        <v>16720</v>
      </c>
      <c r="O13" s="329">
        <v>42</v>
      </c>
      <c r="P13" s="329">
        <v>0</v>
      </c>
      <c r="Q13" s="329">
        <v>2006</v>
      </c>
      <c r="R13" s="329">
        <v>0</v>
      </c>
      <c r="S13" s="330">
        <v>18768</v>
      </c>
      <c r="T13" s="329">
        <v>15700</v>
      </c>
      <c r="U13" s="329">
        <v>170</v>
      </c>
      <c r="V13" s="329">
        <v>0</v>
      </c>
      <c r="W13" s="329">
        <v>1884</v>
      </c>
      <c r="X13" s="330">
        <v>17754</v>
      </c>
      <c r="Y13" s="328">
        <v>15610</v>
      </c>
      <c r="Z13" s="329">
        <v>4</v>
      </c>
      <c r="AA13" s="329">
        <v>0</v>
      </c>
      <c r="AB13" s="329">
        <v>1809</v>
      </c>
      <c r="AC13" s="330">
        <v>17423</v>
      </c>
    </row>
    <row r="14" spans="2:40" x14ac:dyDescent="0.25">
      <c r="B14" s="328" t="s">
        <v>153</v>
      </c>
      <c r="C14" s="331">
        <v>17388</v>
      </c>
      <c r="D14" s="328">
        <v>1781</v>
      </c>
      <c r="E14" s="329">
        <v>16</v>
      </c>
      <c r="F14" s="329">
        <v>0</v>
      </c>
      <c r="G14" s="329">
        <v>0</v>
      </c>
      <c r="H14" s="330">
        <v>1797</v>
      </c>
      <c r="I14" s="328">
        <v>1799</v>
      </c>
      <c r="J14" s="329">
        <v>0</v>
      </c>
      <c r="K14" s="329">
        <v>0</v>
      </c>
      <c r="L14" s="329">
        <v>0</v>
      </c>
      <c r="M14" s="329">
        <v>1799</v>
      </c>
      <c r="N14" s="328">
        <v>1546</v>
      </c>
      <c r="O14" s="329">
        <v>60</v>
      </c>
      <c r="P14" s="329">
        <v>0</v>
      </c>
      <c r="Q14" s="329">
        <v>0</v>
      </c>
      <c r="R14" s="329">
        <v>0</v>
      </c>
      <c r="S14" s="330">
        <v>1606</v>
      </c>
      <c r="T14" s="329">
        <v>1669</v>
      </c>
      <c r="U14" s="329">
        <v>83</v>
      </c>
      <c r="V14" s="329">
        <v>0</v>
      </c>
      <c r="W14" s="329">
        <v>0</v>
      </c>
      <c r="X14" s="330">
        <v>1752</v>
      </c>
      <c r="Y14" s="328">
        <v>1789</v>
      </c>
      <c r="Z14" s="329">
        <v>1</v>
      </c>
      <c r="AA14" s="329">
        <v>0</v>
      </c>
      <c r="AB14" s="329">
        <v>0</v>
      </c>
      <c r="AC14" s="330">
        <v>1790</v>
      </c>
    </row>
    <row r="15" spans="2:40" x14ac:dyDescent="0.25">
      <c r="B15" s="328" t="s">
        <v>154</v>
      </c>
      <c r="C15" s="331">
        <v>17433</v>
      </c>
      <c r="D15" s="328">
        <v>4913</v>
      </c>
      <c r="E15" s="329">
        <v>20</v>
      </c>
      <c r="F15" s="329">
        <v>0</v>
      </c>
      <c r="G15" s="329">
        <v>0</v>
      </c>
      <c r="H15" s="330">
        <v>4933</v>
      </c>
      <c r="I15" s="328">
        <v>4911</v>
      </c>
      <c r="J15" s="329">
        <v>0</v>
      </c>
      <c r="K15" s="329">
        <v>0</v>
      </c>
      <c r="L15" s="329">
        <v>0</v>
      </c>
      <c r="M15" s="329">
        <v>4911</v>
      </c>
      <c r="N15" s="328">
        <v>3855</v>
      </c>
      <c r="O15" s="329">
        <v>448</v>
      </c>
      <c r="P15" s="329">
        <v>0</v>
      </c>
      <c r="Q15" s="329">
        <v>0</v>
      </c>
      <c r="R15" s="329">
        <v>0</v>
      </c>
      <c r="S15" s="330">
        <v>4303</v>
      </c>
      <c r="T15" s="329">
        <v>4257</v>
      </c>
      <c r="U15" s="329">
        <v>254</v>
      </c>
      <c r="V15" s="329">
        <v>0</v>
      </c>
      <c r="W15" s="329">
        <v>0</v>
      </c>
      <c r="X15" s="330">
        <v>4511</v>
      </c>
      <c r="Y15" s="328">
        <v>4528</v>
      </c>
      <c r="Z15" s="329">
        <v>2</v>
      </c>
      <c r="AA15" s="329">
        <v>0</v>
      </c>
      <c r="AB15" s="329">
        <v>50</v>
      </c>
      <c r="AC15" s="330">
        <v>4580</v>
      </c>
    </row>
    <row r="16" spans="2:40" x14ac:dyDescent="0.25">
      <c r="B16" s="328" t="s">
        <v>155</v>
      </c>
      <c r="C16" s="331">
        <v>17442</v>
      </c>
      <c r="D16" s="328">
        <v>2303</v>
      </c>
      <c r="E16" s="329">
        <v>0</v>
      </c>
      <c r="F16" s="329">
        <v>0</v>
      </c>
      <c r="G16" s="329">
        <v>0</v>
      </c>
      <c r="H16" s="330">
        <v>2303</v>
      </c>
      <c r="I16" s="328">
        <v>2222</v>
      </c>
      <c r="J16" s="329">
        <v>0</v>
      </c>
      <c r="K16" s="329">
        <v>0</v>
      </c>
      <c r="L16" s="329">
        <v>0</v>
      </c>
      <c r="M16" s="329">
        <v>2222</v>
      </c>
      <c r="N16" s="328">
        <v>2144</v>
      </c>
      <c r="O16" s="329">
        <v>94</v>
      </c>
      <c r="P16" s="329">
        <v>0</v>
      </c>
      <c r="Q16" s="329">
        <v>0</v>
      </c>
      <c r="R16" s="329">
        <v>0</v>
      </c>
      <c r="S16" s="330">
        <v>2238</v>
      </c>
      <c r="T16" s="329">
        <v>2144</v>
      </c>
      <c r="U16" s="329">
        <v>124</v>
      </c>
      <c r="V16" s="329">
        <v>0</v>
      </c>
      <c r="W16" s="329">
        <v>0</v>
      </c>
      <c r="X16" s="330">
        <v>2268</v>
      </c>
      <c r="Y16" s="328">
        <v>2260</v>
      </c>
      <c r="Z16" s="329">
        <v>0</v>
      </c>
      <c r="AA16" s="329">
        <v>0</v>
      </c>
      <c r="AB16" s="329">
        <v>0</v>
      </c>
      <c r="AC16" s="330">
        <v>2260</v>
      </c>
    </row>
    <row r="17" spans="2:29" x14ac:dyDescent="0.25">
      <c r="B17" s="328" t="s">
        <v>156</v>
      </c>
      <c r="C17" s="331">
        <v>17444</v>
      </c>
      <c r="D17" s="328">
        <v>3661</v>
      </c>
      <c r="E17" s="329">
        <v>26</v>
      </c>
      <c r="F17" s="329">
        <v>0</v>
      </c>
      <c r="G17" s="329">
        <v>0</v>
      </c>
      <c r="H17" s="330">
        <v>3687</v>
      </c>
      <c r="I17" s="328">
        <v>3747</v>
      </c>
      <c r="J17" s="329">
        <v>0</v>
      </c>
      <c r="K17" s="329">
        <v>0</v>
      </c>
      <c r="L17" s="329">
        <v>0</v>
      </c>
      <c r="M17" s="329">
        <v>3747</v>
      </c>
      <c r="N17" s="328">
        <v>3557</v>
      </c>
      <c r="O17" s="329">
        <v>10</v>
      </c>
      <c r="P17" s="329">
        <v>0</v>
      </c>
      <c r="Q17" s="329">
        <v>0</v>
      </c>
      <c r="R17" s="329">
        <v>0</v>
      </c>
      <c r="S17" s="330">
        <v>3567</v>
      </c>
      <c r="T17" s="329">
        <v>3878</v>
      </c>
      <c r="U17" s="329">
        <v>8</v>
      </c>
      <c r="V17" s="329">
        <v>0</v>
      </c>
      <c r="W17" s="329">
        <v>0</v>
      </c>
      <c r="X17" s="330">
        <v>3886</v>
      </c>
      <c r="Y17" s="328">
        <v>3805</v>
      </c>
      <c r="Z17" s="329">
        <v>1</v>
      </c>
      <c r="AA17" s="329">
        <v>0</v>
      </c>
      <c r="AB17" s="329">
        <v>0</v>
      </c>
      <c r="AC17" s="330">
        <v>3806</v>
      </c>
    </row>
    <row r="18" spans="2:29" x14ac:dyDescent="0.25">
      <c r="B18" s="328" t="s">
        <v>157</v>
      </c>
      <c r="C18" s="331">
        <v>17446</v>
      </c>
      <c r="D18" s="328">
        <v>628</v>
      </c>
      <c r="E18" s="329">
        <v>0</v>
      </c>
      <c r="F18" s="329">
        <v>0</v>
      </c>
      <c r="G18" s="329">
        <v>0</v>
      </c>
      <c r="H18" s="330">
        <v>628</v>
      </c>
      <c r="I18" s="328">
        <v>668</v>
      </c>
      <c r="J18" s="329">
        <v>0</v>
      </c>
      <c r="K18" s="329">
        <v>0</v>
      </c>
      <c r="L18" s="329">
        <v>0</v>
      </c>
      <c r="M18" s="329">
        <v>668</v>
      </c>
      <c r="N18" s="328">
        <v>649</v>
      </c>
      <c r="O18" s="329">
        <v>10</v>
      </c>
      <c r="P18" s="329">
        <v>0</v>
      </c>
      <c r="Q18" s="329">
        <v>0</v>
      </c>
      <c r="R18" s="329">
        <v>0</v>
      </c>
      <c r="S18" s="330">
        <v>659</v>
      </c>
      <c r="T18" s="329">
        <v>609</v>
      </c>
      <c r="U18" s="329">
        <v>0</v>
      </c>
      <c r="V18" s="329">
        <v>0</v>
      </c>
      <c r="W18" s="329">
        <v>0</v>
      </c>
      <c r="X18" s="330">
        <v>609</v>
      </c>
      <c r="Y18" s="328">
        <v>602</v>
      </c>
      <c r="Z18" s="329">
        <v>0</v>
      </c>
      <c r="AA18" s="329">
        <v>0</v>
      </c>
      <c r="AB18" s="329">
        <v>0</v>
      </c>
      <c r="AC18" s="330">
        <v>602</v>
      </c>
    </row>
    <row r="19" spans="2:29" x14ac:dyDescent="0.25">
      <c r="B19" s="328" t="s">
        <v>158</v>
      </c>
      <c r="C19" s="331">
        <v>17486</v>
      </c>
      <c r="D19" s="328">
        <v>5369</v>
      </c>
      <c r="E19" s="329">
        <v>21</v>
      </c>
      <c r="F19" s="329">
        <v>0</v>
      </c>
      <c r="G19" s="329">
        <v>0</v>
      </c>
      <c r="H19" s="330">
        <v>5390</v>
      </c>
      <c r="I19" s="328">
        <v>5120</v>
      </c>
      <c r="J19" s="329">
        <v>0</v>
      </c>
      <c r="K19" s="329">
        <v>0</v>
      </c>
      <c r="L19" s="329">
        <v>0</v>
      </c>
      <c r="M19" s="329">
        <v>5120</v>
      </c>
      <c r="N19" s="328">
        <v>4959</v>
      </c>
      <c r="O19" s="329">
        <v>6</v>
      </c>
      <c r="P19" s="329">
        <v>0</v>
      </c>
      <c r="Q19" s="329">
        <v>0</v>
      </c>
      <c r="R19" s="329">
        <v>0</v>
      </c>
      <c r="S19" s="330">
        <v>4965</v>
      </c>
      <c r="T19" s="329">
        <v>5086</v>
      </c>
      <c r="U19" s="329">
        <v>1</v>
      </c>
      <c r="V19" s="329">
        <v>0</v>
      </c>
      <c r="W19" s="329">
        <v>0</v>
      </c>
      <c r="X19" s="330">
        <v>5087</v>
      </c>
      <c r="Y19" s="328">
        <v>4881</v>
      </c>
      <c r="Z19" s="329">
        <v>4</v>
      </c>
      <c r="AA19" s="329">
        <v>0</v>
      </c>
      <c r="AB19" s="329">
        <v>0</v>
      </c>
      <c r="AC19" s="330">
        <v>4885</v>
      </c>
    </row>
    <row r="20" spans="2:29" x14ac:dyDescent="0.25">
      <c r="B20" s="328" t="s">
        <v>159</v>
      </c>
      <c r="C20" s="331">
        <v>17495</v>
      </c>
      <c r="D20" s="328">
        <v>1885</v>
      </c>
      <c r="E20" s="329">
        <v>15</v>
      </c>
      <c r="F20" s="329">
        <v>0</v>
      </c>
      <c r="G20" s="329">
        <v>0</v>
      </c>
      <c r="H20" s="330">
        <v>1900</v>
      </c>
      <c r="I20" s="328">
        <v>1891</v>
      </c>
      <c r="J20" s="329">
        <v>0</v>
      </c>
      <c r="K20" s="329">
        <v>0</v>
      </c>
      <c r="L20" s="329">
        <v>0</v>
      </c>
      <c r="M20" s="329">
        <v>1891</v>
      </c>
      <c r="N20" s="328">
        <v>1622</v>
      </c>
      <c r="O20" s="329">
        <v>87</v>
      </c>
      <c r="P20" s="329">
        <v>0</v>
      </c>
      <c r="Q20" s="329">
        <v>0</v>
      </c>
      <c r="R20" s="329">
        <v>0</v>
      </c>
      <c r="S20" s="330">
        <v>1709</v>
      </c>
      <c r="T20" s="329">
        <v>1744</v>
      </c>
      <c r="U20" s="329">
        <v>221</v>
      </c>
      <c r="V20" s="329">
        <v>0</v>
      </c>
      <c r="W20" s="329">
        <v>0</v>
      </c>
      <c r="X20" s="330">
        <v>1965</v>
      </c>
      <c r="Y20" s="328">
        <v>1908</v>
      </c>
      <c r="Z20" s="329">
        <v>0</v>
      </c>
      <c r="AA20" s="329">
        <v>0</v>
      </c>
      <c r="AB20" s="329">
        <v>0</v>
      </c>
      <c r="AC20" s="330">
        <v>1908</v>
      </c>
    </row>
    <row r="21" spans="2:29" x14ac:dyDescent="0.25">
      <c r="B21" s="328" t="s">
        <v>160</v>
      </c>
      <c r="C21" s="331">
        <v>17513</v>
      </c>
      <c r="D21" s="328">
        <v>3666</v>
      </c>
      <c r="E21" s="329">
        <v>33</v>
      </c>
      <c r="F21" s="329">
        <v>0</v>
      </c>
      <c r="G21" s="329">
        <v>0</v>
      </c>
      <c r="H21" s="330">
        <v>3699</v>
      </c>
      <c r="I21" s="328">
        <v>3600</v>
      </c>
      <c r="J21" s="329">
        <v>0</v>
      </c>
      <c r="K21" s="329">
        <v>0</v>
      </c>
      <c r="L21" s="329">
        <v>0</v>
      </c>
      <c r="M21" s="329">
        <v>3600</v>
      </c>
      <c r="N21" s="328">
        <v>3390</v>
      </c>
      <c r="O21" s="329">
        <v>31</v>
      </c>
      <c r="P21" s="329">
        <v>0</v>
      </c>
      <c r="Q21" s="329">
        <v>0</v>
      </c>
      <c r="R21" s="329">
        <v>0</v>
      </c>
      <c r="S21" s="330">
        <v>3421</v>
      </c>
      <c r="T21" s="329">
        <v>3488</v>
      </c>
      <c r="U21" s="329">
        <v>2</v>
      </c>
      <c r="V21" s="329">
        <v>0</v>
      </c>
      <c r="W21" s="329">
        <v>0</v>
      </c>
      <c r="X21" s="330">
        <v>3490</v>
      </c>
      <c r="Y21" s="328">
        <v>3244</v>
      </c>
      <c r="Z21" s="329">
        <v>0</v>
      </c>
      <c r="AA21" s="329">
        <v>0</v>
      </c>
      <c r="AB21" s="329">
        <v>0</v>
      </c>
      <c r="AC21" s="330">
        <v>3244</v>
      </c>
    </row>
    <row r="22" spans="2:29" x14ac:dyDescent="0.25">
      <c r="B22" s="328" t="s">
        <v>161</v>
      </c>
      <c r="C22" s="331">
        <v>17524</v>
      </c>
      <c r="D22" s="328">
        <v>4210</v>
      </c>
      <c r="E22" s="329">
        <v>37</v>
      </c>
      <c r="F22" s="329">
        <v>0</v>
      </c>
      <c r="G22" s="329">
        <v>37</v>
      </c>
      <c r="H22" s="330">
        <v>4284</v>
      </c>
      <c r="I22" s="328">
        <v>4062</v>
      </c>
      <c r="J22" s="329">
        <v>0</v>
      </c>
      <c r="K22" s="329">
        <v>0</v>
      </c>
      <c r="L22" s="329">
        <v>32</v>
      </c>
      <c r="M22" s="329">
        <v>4094</v>
      </c>
      <c r="N22" s="328">
        <v>3889</v>
      </c>
      <c r="O22" s="329">
        <v>8</v>
      </c>
      <c r="P22" s="329">
        <v>0</v>
      </c>
      <c r="Q22" s="329">
        <v>0</v>
      </c>
      <c r="R22" s="329">
        <v>0</v>
      </c>
      <c r="S22" s="330">
        <v>3897</v>
      </c>
      <c r="T22" s="329">
        <v>3813</v>
      </c>
      <c r="U22" s="329">
        <v>337</v>
      </c>
      <c r="V22" s="329">
        <v>0</v>
      </c>
      <c r="W22" s="329">
        <v>0</v>
      </c>
      <c r="X22" s="330">
        <v>4150</v>
      </c>
      <c r="Y22" s="328">
        <v>4057</v>
      </c>
      <c r="Z22" s="329">
        <v>0</v>
      </c>
      <c r="AA22" s="329">
        <v>0</v>
      </c>
      <c r="AB22" s="329">
        <v>8</v>
      </c>
      <c r="AC22" s="330">
        <v>4065</v>
      </c>
    </row>
    <row r="23" spans="2:29" x14ac:dyDescent="0.25">
      <c r="B23" s="328" t="s">
        <v>162</v>
      </c>
      <c r="C23" s="331">
        <v>17541</v>
      </c>
      <c r="D23" s="328">
        <v>5900</v>
      </c>
      <c r="E23" s="329">
        <v>22</v>
      </c>
      <c r="F23" s="329">
        <v>0</v>
      </c>
      <c r="G23" s="329">
        <v>0</v>
      </c>
      <c r="H23" s="330">
        <v>5922</v>
      </c>
      <c r="I23" s="328">
        <v>5797</v>
      </c>
      <c r="J23" s="329">
        <v>0</v>
      </c>
      <c r="K23" s="329">
        <v>0</v>
      </c>
      <c r="L23" s="329">
        <v>0</v>
      </c>
      <c r="M23" s="329">
        <v>5797</v>
      </c>
      <c r="N23" s="328">
        <v>6158</v>
      </c>
      <c r="O23" s="329">
        <v>15</v>
      </c>
      <c r="P23" s="329">
        <v>0</v>
      </c>
      <c r="Q23" s="329">
        <v>0</v>
      </c>
      <c r="R23" s="329">
        <v>0</v>
      </c>
      <c r="S23" s="330">
        <v>6173</v>
      </c>
      <c r="T23" s="329">
        <v>5978</v>
      </c>
      <c r="U23" s="329">
        <v>5</v>
      </c>
      <c r="V23" s="329">
        <v>0</v>
      </c>
      <c r="W23" s="329">
        <v>0</v>
      </c>
      <c r="X23" s="330">
        <v>5983</v>
      </c>
      <c r="Y23" s="328">
        <v>5858</v>
      </c>
      <c r="Z23" s="329">
        <v>6</v>
      </c>
      <c r="AA23" s="329">
        <v>0</v>
      </c>
      <c r="AB23" s="329">
        <v>0</v>
      </c>
      <c r="AC23" s="330">
        <v>5864</v>
      </c>
    </row>
    <row r="24" spans="2:29" x14ac:dyDescent="0.25">
      <c r="B24" s="328" t="s">
        <v>163</v>
      </c>
      <c r="C24" s="331">
        <v>17614</v>
      </c>
      <c r="D24" s="328">
        <v>11351</v>
      </c>
      <c r="E24" s="329">
        <v>29</v>
      </c>
      <c r="F24" s="329">
        <v>0</v>
      </c>
      <c r="G24" s="329">
        <v>0</v>
      </c>
      <c r="H24" s="330">
        <v>11380</v>
      </c>
      <c r="I24" s="328">
        <v>11160</v>
      </c>
      <c r="J24" s="329">
        <v>0</v>
      </c>
      <c r="K24" s="329">
        <v>0</v>
      </c>
      <c r="L24" s="329">
        <v>0</v>
      </c>
      <c r="M24" s="329">
        <v>11160</v>
      </c>
      <c r="N24" s="328">
        <v>10188</v>
      </c>
      <c r="O24" s="329">
        <v>45</v>
      </c>
      <c r="P24" s="329">
        <v>0</v>
      </c>
      <c r="Q24" s="329">
        <v>0</v>
      </c>
      <c r="R24" s="329">
        <v>0</v>
      </c>
      <c r="S24" s="330">
        <v>10233</v>
      </c>
      <c r="T24" s="329">
        <v>10658</v>
      </c>
      <c r="U24" s="329">
        <v>7</v>
      </c>
      <c r="V24" s="329">
        <v>0</v>
      </c>
      <c r="W24" s="329">
        <v>0</v>
      </c>
      <c r="X24" s="330">
        <v>10665</v>
      </c>
      <c r="Y24" s="328">
        <v>10667</v>
      </c>
      <c r="Z24" s="329">
        <v>0</v>
      </c>
      <c r="AA24" s="329">
        <v>0</v>
      </c>
      <c r="AB24" s="329">
        <v>0</v>
      </c>
      <c r="AC24" s="330">
        <v>10667</v>
      </c>
    </row>
    <row r="25" spans="2:29" x14ac:dyDescent="0.25">
      <c r="B25" s="328" t="s">
        <v>164</v>
      </c>
      <c r="C25" s="331">
        <v>17616</v>
      </c>
      <c r="D25" s="328">
        <v>2811</v>
      </c>
      <c r="E25" s="329">
        <v>0</v>
      </c>
      <c r="F25" s="329">
        <v>0</v>
      </c>
      <c r="G25" s="329">
        <v>0</v>
      </c>
      <c r="H25" s="330">
        <v>2811</v>
      </c>
      <c r="I25" s="328">
        <v>2749</v>
      </c>
      <c r="J25" s="329">
        <v>0</v>
      </c>
      <c r="K25" s="329">
        <v>0</v>
      </c>
      <c r="L25" s="329">
        <v>0</v>
      </c>
      <c r="M25" s="329">
        <v>2749</v>
      </c>
      <c r="N25" s="328">
        <v>2461</v>
      </c>
      <c r="O25" s="329">
        <v>229</v>
      </c>
      <c r="P25" s="329">
        <v>0</v>
      </c>
      <c r="Q25" s="329">
        <v>0</v>
      </c>
      <c r="R25" s="329">
        <v>0</v>
      </c>
      <c r="S25" s="330">
        <v>2690</v>
      </c>
      <c r="T25" s="329">
        <v>2553</v>
      </c>
      <c r="U25" s="329">
        <v>167</v>
      </c>
      <c r="V25" s="329">
        <v>0</v>
      </c>
      <c r="W25" s="329">
        <v>0</v>
      </c>
      <c r="X25" s="330">
        <v>2720</v>
      </c>
      <c r="Y25" s="328">
        <v>2701</v>
      </c>
      <c r="Z25" s="329">
        <v>0</v>
      </c>
      <c r="AA25" s="329">
        <v>0</v>
      </c>
      <c r="AB25" s="329">
        <v>0</v>
      </c>
      <c r="AC25" s="330">
        <v>2701</v>
      </c>
    </row>
    <row r="26" spans="2:29" x14ac:dyDescent="0.25">
      <c r="B26" s="328" t="s">
        <v>165</v>
      </c>
      <c r="C26" s="331">
        <v>17653</v>
      </c>
      <c r="D26" s="328">
        <v>4494</v>
      </c>
      <c r="E26" s="329">
        <v>27</v>
      </c>
      <c r="F26" s="329">
        <v>0</v>
      </c>
      <c r="G26" s="329">
        <v>0</v>
      </c>
      <c r="H26" s="330">
        <v>4521</v>
      </c>
      <c r="I26" s="328">
        <v>4553</v>
      </c>
      <c r="J26" s="329">
        <v>0</v>
      </c>
      <c r="K26" s="329">
        <v>0</v>
      </c>
      <c r="L26" s="329">
        <v>0</v>
      </c>
      <c r="M26" s="329">
        <v>4553</v>
      </c>
      <c r="N26" s="328">
        <v>4184</v>
      </c>
      <c r="O26" s="329">
        <v>11</v>
      </c>
      <c r="P26" s="329">
        <v>0</v>
      </c>
      <c r="Q26" s="329">
        <v>0</v>
      </c>
      <c r="R26" s="329">
        <v>0</v>
      </c>
      <c r="S26" s="330">
        <v>4195</v>
      </c>
      <c r="T26" s="329">
        <v>3963</v>
      </c>
      <c r="U26" s="329">
        <v>239</v>
      </c>
      <c r="V26" s="329">
        <v>0</v>
      </c>
      <c r="W26" s="329">
        <v>0</v>
      </c>
      <c r="X26" s="330">
        <v>4202</v>
      </c>
      <c r="Y26" s="328">
        <v>4240</v>
      </c>
      <c r="Z26" s="329">
        <v>3</v>
      </c>
      <c r="AA26" s="329">
        <v>0</v>
      </c>
      <c r="AB26" s="329">
        <v>0</v>
      </c>
      <c r="AC26" s="330">
        <v>4243</v>
      </c>
    </row>
    <row r="27" spans="2:29" x14ac:dyDescent="0.25">
      <c r="B27" s="328" t="s">
        <v>166</v>
      </c>
      <c r="C27" s="331">
        <v>17662</v>
      </c>
      <c r="D27" s="328">
        <v>6208</v>
      </c>
      <c r="E27" s="329">
        <v>17</v>
      </c>
      <c r="F27" s="329">
        <v>0</v>
      </c>
      <c r="G27" s="329">
        <v>0</v>
      </c>
      <c r="H27" s="330">
        <v>6225</v>
      </c>
      <c r="I27" s="328">
        <v>5725</v>
      </c>
      <c r="J27" s="329">
        <v>0</v>
      </c>
      <c r="K27" s="329">
        <v>0</v>
      </c>
      <c r="L27" s="329">
        <v>0</v>
      </c>
      <c r="M27" s="329">
        <v>5725</v>
      </c>
      <c r="N27" s="328">
        <v>5105</v>
      </c>
      <c r="O27" s="329">
        <v>99</v>
      </c>
      <c r="P27" s="329">
        <v>0</v>
      </c>
      <c r="Q27" s="329">
        <v>0</v>
      </c>
      <c r="R27" s="329">
        <v>0</v>
      </c>
      <c r="S27" s="330">
        <v>5204</v>
      </c>
      <c r="T27" s="329">
        <v>5370</v>
      </c>
      <c r="U27" s="329">
        <v>48</v>
      </c>
      <c r="V27" s="329">
        <v>0</v>
      </c>
      <c r="W27" s="329">
        <v>0</v>
      </c>
      <c r="X27" s="330">
        <v>5418</v>
      </c>
      <c r="Y27" s="328">
        <v>5519</v>
      </c>
      <c r="Z27" s="329">
        <v>46</v>
      </c>
      <c r="AA27" s="329">
        <v>0</v>
      </c>
      <c r="AB27" s="329">
        <v>0</v>
      </c>
      <c r="AC27" s="330">
        <v>5565</v>
      </c>
    </row>
    <row r="28" spans="2:29" x14ac:dyDescent="0.25">
      <c r="B28" s="328" t="s">
        <v>167</v>
      </c>
      <c r="C28" s="331">
        <v>17665</v>
      </c>
      <c r="D28" s="328">
        <v>1446</v>
      </c>
      <c r="E28" s="329">
        <v>0</v>
      </c>
      <c r="F28" s="329">
        <v>0</v>
      </c>
      <c r="G28" s="329">
        <v>0</v>
      </c>
      <c r="H28" s="330">
        <v>1446</v>
      </c>
      <c r="I28" s="328">
        <v>1335</v>
      </c>
      <c r="J28" s="329">
        <v>0</v>
      </c>
      <c r="K28" s="329">
        <v>0</v>
      </c>
      <c r="L28" s="329">
        <v>0</v>
      </c>
      <c r="M28" s="329">
        <v>1335</v>
      </c>
      <c r="N28" s="328">
        <v>1246</v>
      </c>
      <c r="O28" s="329">
        <v>2</v>
      </c>
      <c r="P28" s="329">
        <v>0</v>
      </c>
      <c r="Q28" s="329">
        <v>0</v>
      </c>
      <c r="R28" s="329">
        <v>0</v>
      </c>
      <c r="S28" s="330">
        <v>1248</v>
      </c>
      <c r="T28" s="329">
        <v>1361</v>
      </c>
      <c r="U28" s="329">
        <v>1</v>
      </c>
      <c r="V28" s="329">
        <v>0</v>
      </c>
      <c r="W28" s="329">
        <v>0</v>
      </c>
      <c r="X28" s="330">
        <v>1362</v>
      </c>
      <c r="Y28" s="328">
        <v>1201</v>
      </c>
      <c r="Z28" s="329">
        <v>0</v>
      </c>
      <c r="AA28" s="329">
        <v>0</v>
      </c>
      <c r="AB28" s="329">
        <v>0</v>
      </c>
      <c r="AC28" s="330">
        <v>1201</v>
      </c>
    </row>
    <row r="29" spans="2:29" x14ac:dyDescent="0.25">
      <c r="B29" s="328" t="s">
        <v>168</v>
      </c>
      <c r="C29" s="331">
        <v>17777</v>
      </c>
      <c r="D29" s="328">
        <v>6311</v>
      </c>
      <c r="E29" s="329">
        <v>30</v>
      </c>
      <c r="F29" s="329">
        <v>0</v>
      </c>
      <c r="G29" s="329">
        <v>24</v>
      </c>
      <c r="H29" s="330">
        <v>6365</v>
      </c>
      <c r="I29" s="328">
        <v>6095</v>
      </c>
      <c r="J29" s="329">
        <v>0</v>
      </c>
      <c r="K29" s="329">
        <v>0</v>
      </c>
      <c r="L29" s="329">
        <v>39</v>
      </c>
      <c r="M29" s="329">
        <v>6134</v>
      </c>
      <c r="N29" s="328">
        <v>5757</v>
      </c>
      <c r="O29" s="329">
        <v>1</v>
      </c>
      <c r="P29" s="329">
        <v>0</v>
      </c>
      <c r="Q29" s="329">
        <v>68</v>
      </c>
      <c r="R29" s="329">
        <v>0</v>
      </c>
      <c r="S29" s="330">
        <v>5826</v>
      </c>
      <c r="T29" s="329">
        <v>6015</v>
      </c>
      <c r="U29" s="329">
        <v>0</v>
      </c>
      <c r="V29" s="329">
        <v>0</v>
      </c>
      <c r="W29" s="329">
        <v>68</v>
      </c>
      <c r="X29" s="330">
        <v>6083</v>
      </c>
      <c r="Y29" s="328">
        <v>5988</v>
      </c>
      <c r="Z29" s="329">
        <v>1</v>
      </c>
      <c r="AA29" s="329">
        <v>0</v>
      </c>
      <c r="AB29" s="329">
        <v>69</v>
      </c>
      <c r="AC29" s="330">
        <v>6058</v>
      </c>
    </row>
    <row r="30" spans="2:29" x14ac:dyDescent="0.25">
      <c r="B30" s="328" t="s">
        <v>169</v>
      </c>
      <c r="C30" s="331">
        <v>17867</v>
      </c>
      <c r="D30" s="328">
        <v>2358</v>
      </c>
      <c r="E30" s="329">
        <v>12</v>
      </c>
      <c r="F30" s="329">
        <v>0</v>
      </c>
      <c r="G30" s="329">
        <v>0</v>
      </c>
      <c r="H30" s="330">
        <v>2370</v>
      </c>
      <c r="I30" s="328">
        <v>2399</v>
      </c>
      <c r="J30" s="329">
        <v>0</v>
      </c>
      <c r="K30" s="329">
        <v>0</v>
      </c>
      <c r="L30" s="329">
        <v>0</v>
      </c>
      <c r="M30" s="329">
        <v>2399</v>
      </c>
      <c r="N30" s="328">
        <v>2248</v>
      </c>
      <c r="O30" s="329">
        <v>20</v>
      </c>
      <c r="P30" s="329">
        <v>0</v>
      </c>
      <c r="Q30" s="329">
        <v>0</v>
      </c>
      <c r="R30" s="329">
        <v>0</v>
      </c>
      <c r="S30" s="330">
        <v>2268</v>
      </c>
      <c r="T30" s="329">
        <v>2271</v>
      </c>
      <c r="U30" s="329">
        <v>87</v>
      </c>
      <c r="V30" s="329">
        <v>0</v>
      </c>
      <c r="W30" s="329">
        <v>0</v>
      </c>
      <c r="X30" s="330">
        <v>2358</v>
      </c>
      <c r="Y30" s="328">
        <v>2215</v>
      </c>
      <c r="Z30" s="329">
        <v>0</v>
      </c>
      <c r="AA30" s="329">
        <v>0</v>
      </c>
      <c r="AB30" s="329">
        <v>16</v>
      </c>
      <c r="AC30" s="330">
        <v>2231</v>
      </c>
    </row>
    <row r="31" spans="2:29" x14ac:dyDescent="0.25">
      <c r="B31" s="328" t="s">
        <v>170</v>
      </c>
      <c r="C31" s="331">
        <v>17873</v>
      </c>
      <c r="D31" s="328">
        <v>9148</v>
      </c>
      <c r="E31" s="329">
        <v>46</v>
      </c>
      <c r="F31" s="329">
        <v>0</v>
      </c>
      <c r="G31" s="329">
        <v>2032</v>
      </c>
      <c r="H31" s="330">
        <v>11226</v>
      </c>
      <c r="I31" s="328">
        <v>8859</v>
      </c>
      <c r="J31" s="329">
        <v>0</v>
      </c>
      <c r="K31" s="329">
        <v>0</v>
      </c>
      <c r="L31" s="329">
        <v>2035</v>
      </c>
      <c r="M31" s="329">
        <v>10894</v>
      </c>
      <c r="N31" s="328">
        <v>8414</v>
      </c>
      <c r="O31" s="329">
        <v>19</v>
      </c>
      <c r="P31" s="329">
        <v>0</v>
      </c>
      <c r="Q31" s="329">
        <v>1753</v>
      </c>
      <c r="R31" s="329">
        <v>0</v>
      </c>
      <c r="S31" s="330">
        <v>10186</v>
      </c>
      <c r="T31" s="329">
        <v>8662</v>
      </c>
      <c r="U31" s="329">
        <v>4</v>
      </c>
      <c r="V31" s="329">
        <v>0</v>
      </c>
      <c r="W31" s="329">
        <v>2201</v>
      </c>
      <c r="X31" s="330">
        <v>10867</v>
      </c>
      <c r="Y31" s="328">
        <v>8502</v>
      </c>
      <c r="Z31" s="329">
        <v>1</v>
      </c>
      <c r="AA31" s="329">
        <v>0</v>
      </c>
      <c r="AB31" s="329">
        <v>2024</v>
      </c>
      <c r="AC31" s="330">
        <v>10527</v>
      </c>
    </row>
    <row r="32" spans="2:29" x14ac:dyDescent="0.25">
      <c r="B32" s="332" t="s">
        <v>171</v>
      </c>
      <c r="C32" s="333">
        <v>17877</v>
      </c>
      <c r="D32" s="332">
        <v>3814</v>
      </c>
      <c r="E32" s="334">
        <v>7</v>
      </c>
      <c r="F32" s="334">
        <v>0</v>
      </c>
      <c r="G32" s="334">
        <v>31</v>
      </c>
      <c r="H32" s="335">
        <v>3852</v>
      </c>
      <c r="I32" s="332">
        <v>3642</v>
      </c>
      <c r="J32" s="334">
        <v>0</v>
      </c>
      <c r="K32" s="334">
        <v>0</v>
      </c>
      <c r="L32" s="334">
        <v>37</v>
      </c>
      <c r="M32" s="334">
        <v>3679</v>
      </c>
      <c r="N32" s="332">
        <v>3426</v>
      </c>
      <c r="O32" s="334">
        <v>22</v>
      </c>
      <c r="P32" s="334">
        <v>0</v>
      </c>
      <c r="Q32" s="334">
        <v>49</v>
      </c>
      <c r="R32" s="334">
        <v>0</v>
      </c>
      <c r="S32" s="335">
        <v>3497</v>
      </c>
      <c r="T32" s="334">
        <v>3426</v>
      </c>
      <c r="U32" s="334">
        <v>0</v>
      </c>
      <c r="V32" s="334">
        <v>0</v>
      </c>
      <c r="W32" s="334">
        <v>41</v>
      </c>
      <c r="X32" s="335">
        <v>3467</v>
      </c>
      <c r="Y32" s="332">
        <v>3436</v>
      </c>
      <c r="Z32" s="334">
        <v>0</v>
      </c>
      <c r="AA32" s="334">
        <v>0</v>
      </c>
      <c r="AB32" s="334">
        <v>36</v>
      </c>
      <c r="AC32" s="335">
        <v>3472</v>
      </c>
    </row>
    <row r="33" spans="2:57" s="4" customFormat="1" x14ac:dyDescent="0.25">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row>
    <row r="34" spans="2:57" s="4" customFormat="1" x14ac:dyDescent="0.25">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row>
    <row r="35" spans="2:57" s="4" customFormat="1" ht="15.75" thickBot="1" x14ac:dyDescent="0.3">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row>
    <row r="36" spans="2:57" ht="15.75" thickBot="1" x14ac:dyDescent="0.3">
      <c r="B36" s="426" t="s">
        <v>139</v>
      </c>
      <c r="C36" s="426" t="s">
        <v>140</v>
      </c>
      <c r="D36" s="423">
        <v>2011</v>
      </c>
      <c r="E36" s="424"/>
      <c r="F36" s="424"/>
      <c r="G36" s="424"/>
      <c r="H36" s="425"/>
      <c r="I36" s="423">
        <v>2012</v>
      </c>
      <c r="J36" s="424"/>
      <c r="K36" s="424"/>
      <c r="L36" s="424"/>
      <c r="M36" s="425"/>
      <c r="N36" s="426" t="s">
        <v>85</v>
      </c>
      <c r="O36" s="426"/>
      <c r="P36" s="426"/>
      <c r="Q36" s="426"/>
      <c r="R36" s="426"/>
      <c r="S36" s="434" t="s">
        <v>179</v>
      </c>
      <c r="T36" s="435"/>
      <c r="U36" s="435"/>
      <c r="V36" s="435"/>
      <c r="W36" s="436"/>
      <c r="X36" s="6"/>
      <c r="BA36"/>
      <c r="BB36"/>
      <c r="BC36"/>
      <c r="BD36"/>
      <c r="BE36"/>
    </row>
    <row r="37" spans="2:57" ht="45" x14ac:dyDescent="0.25">
      <c r="B37" s="437"/>
      <c r="C37" s="437"/>
      <c r="D37" s="267" t="s">
        <v>141</v>
      </c>
      <c r="E37" s="268" t="s">
        <v>142</v>
      </c>
      <c r="F37" s="268" t="s">
        <v>143</v>
      </c>
      <c r="G37" s="268" t="s">
        <v>144</v>
      </c>
      <c r="H37" s="269" t="s">
        <v>88</v>
      </c>
      <c r="I37" s="337" t="s">
        <v>141</v>
      </c>
      <c r="J37" s="337" t="s">
        <v>142</v>
      </c>
      <c r="K37" s="337" t="s">
        <v>143</v>
      </c>
      <c r="L37" s="337" t="s">
        <v>144</v>
      </c>
      <c r="M37" s="337" t="s">
        <v>88</v>
      </c>
      <c r="N37" s="233" t="s">
        <v>141</v>
      </c>
      <c r="O37" s="233" t="s">
        <v>142</v>
      </c>
      <c r="P37" s="233" t="s">
        <v>143</v>
      </c>
      <c r="Q37" s="233" t="s">
        <v>144</v>
      </c>
      <c r="R37" s="233" t="s">
        <v>88</v>
      </c>
      <c r="S37" s="338" t="s">
        <v>141</v>
      </c>
      <c r="T37" s="339" t="s">
        <v>142</v>
      </c>
      <c r="U37" s="339" t="s">
        <v>143</v>
      </c>
      <c r="V37" s="340" t="s">
        <v>144</v>
      </c>
      <c r="W37" s="341" t="s">
        <v>88</v>
      </c>
      <c r="X37" s="6"/>
      <c r="BA37"/>
      <c r="BB37"/>
      <c r="BC37"/>
      <c r="BD37"/>
      <c r="BE37"/>
    </row>
    <row r="38" spans="2:57" x14ac:dyDescent="0.25">
      <c r="B38" s="324" t="s">
        <v>146</v>
      </c>
      <c r="C38" s="325">
        <v>17013</v>
      </c>
      <c r="D38" s="324">
        <v>5185</v>
      </c>
      <c r="E38" s="326">
        <v>0</v>
      </c>
      <c r="F38" s="326">
        <v>0</v>
      </c>
      <c r="G38" s="326">
        <v>0</v>
      </c>
      <c r="H38" s="327">
        <v>5185</v>
      </c>
      <c r="I38" s="324">
        <v>4907</v>
      </c>
      <c r="J38" s="326">
        <v>0</v>
      </c>
      <c r="K38" s="326">
        <v>0</v>
      </c>
      <c r="L38" s="326">
        <v>0</v>
      </c>
      <c r="M38" s="327">
        <v>4907</v>
      </c>
      <c r="N38" s="326">
        <v>4764</v>
      </c>
      <c r="O38" s="326">
        <v>0</v>
      </c>
      <c r="P38" s="326">
        <v>0</v>
      </c>
      <c r="Q38" s="326">
        <v>0</v>
      </c>
      <c r="R38" s="326">
        <v>4764</v>
      </c>
      <c r="S38" s="313">
        <v>4531</v>
      </c>
      <c r="T38" s="314">
        <v>0</v>
      </c>
      <c r="U38" s="314">
        <v>0</v>
      </c>
      <c r="V38" s="314">
        <v>0</v>
      </c>
      <c r="W38" s="315">
        <f t="shared" ref="W38:W63" si="0">SUM(S38:V38)</f>
        <v>4531</v>
      </c>
      <c r="X38" s="6"/>
      <c r="BA38"/>
      <c r="BB38"/>
      <c r="BC38"/>
      <c r="BD38"/>
      <c r="BE38"/>
    </row>
    <row r="39" spans="2:57" x14ac:dyDescent="0.25">
      <c r="B39" s="328" t="s">
        <v>147</v>
      </c>
      <c r="C39" s="331">
        <v>17042</v>
      </c>
      <c r="D39" s="328">
        <v>8048</v>
      </c>
      <c r="E39" s="329">
        <v>0</v>
      </c>
      <c r="F39" s="329">
        <v>0</v>
      </c>
      <c r="G39" s="329">
        <v>127</v>
      </c>
      <c r="H39" s="330">
        <v>8175</v>
      </c>
      <c r="I39" s="328">
        <v>7478</v>
      </c>
      <c r="J39" s="329">
        <v>0</v>
      </c>
      <c r="K39" s="329">
        <v>0</v>
      </c>
      <c r="L39" s="329">
        <v>126</v>
      </c>
      <c r="M39" s="330">
        <v>7604</v>
      </c>
      <c r="N39" s="329">
        <v>7186</v>
      </c>
      <c r="O39" s="329">
        <v>0</v>
      </c>
      <c r="P39" s="329">
        <v>0</v>
      </c>
      <c r="Q39" s="329">
        <v>92</v>
      </c>
      <c r="R39" s="329">
        <v>7278</v>
      </c>
      <c r="S39" s="316">
        <v>6837</v>
      </c>
      <c r="T39" s="298">
        <v>1</v>
      </c>
      <c r="U39" s="298">
        <v>0</v>
      </c>
      <c r="V39" s="298">
        <v>118</v>
      </c>
      <c r="W39" s="317">
        <f t="shared" si="0"/>
        <v>6956</v>
      </c>
      <c r="X39" s="6"/>
      <c r="BA39"/>
      <c r="BB39"/>
      <c r="BC39"/>
      <c r="BD39"/>
      <c r="BE39"/>
    </row>
    <row r="40" spans="2:57" x14ac:dyDescent="0.25">
      <c r="B40" s="328" t="s">
        <v>148</v>
      </c>
      <c r="C40" s="331">
        <v>17050</v>
      </c>
      <c r="D40" s="328">
        <v>2962</v>
      </c>
      <c r="E40" s="329">
        <v>0</v>
      </c>
      <c r="F40" s="329">
        <v>0</v>
      </c>
      <c r="G40" s="329">
        <v>0</v>
      </c>
      <c r="H40" s="330">
        <v>2962</v>
      </c>
      <c r="I40" s="328">
        <v>2696</v>
      </c>
      <c r="J40" s="329">
        <v>0</v>
      </c>
      <c r="K40" s="329">
        <v>0</v>
      </c>
      <c r="L40" s="329">
        <v>0</v>
      </c>
      <c r="M40" s="330">
        <v>2696</v>
      </c>
      <c r="N40" s="329">
        <v>2649</v>
      </c>
      <c r="O40" s="329">
        <v>0</v>
      </c>
      <c r="P40" s="329">
        <v>0</v>
      </c>
      <c r="Q40" s="329">
        <v>0</v>
      </c>
      <c r="R40" s="329">
        <v>2649</v>
      </c>
      <c r="S40" s="316">
        <v>2460</v>
      </c>
      <c r="T40" s="298">
        <v>0</v>
      </c>
      <c r="U40" s="298">
        <v>0</v>
      </c>
      <c r="V40" s="298">
        <v>0</v>
      </c>
      <c r="W40" s="317">
        <f>SUM(S40:V40)</f>
        <v>2460</v>
      </c>
      <c r="X40" s="6"/>
      <c r="BA40"/>
      <c r="BB40"/>
      <c r="BC40"/>
      <c r="BD40"/>
      <c r="BE40"/>
    </row>
    <row r="41" spans="2:57" x14ac:dyDescent="0.25">
      <c r="B41" s="328" t="s">
        <v>149</v>
      </c>
      <c r="C41" s="331">
        <v>17088</v>
      </c>
      <c r="D41" s="328">
        <v>2775</v>
      </c>
      <c r="E41" s="329">
        <v>0</v>
      </c>
      <c r="F41" s="329">
        <v>0</v>
      </c>
      <c r="G41" s="329">
        <v>0</v>
      </c>
      <c r="H41" s="330">
        <v>2775</v>
      </c>
      <c r="I41" s="328">
        <v>2681</v>
      </c>
      <c r="J41" s="329">
        <v>0</v>
      </c>
      <c r="K41" s="329">
        <v>0</v>
      </c>
      <c r="L41" s="329">
        <v>0</v>
      </c>
      <c r="M41" s="330">
        <v>2681</v>
      </c>
      <c r="N41" s="329">
        <v>2427</v>
      </c>
      <c r="O41" s="329">
        <v>0</v>
      </c>
      <c r="P41" s="329">
        <v>0</v>
      </c>
      <c r="Q41" s="329">
        <v>0</v>
      </c>
      <c r="R41" s="329">
        <v>2427</v>
      </c>
      <c r="S41" s="316">
        <v>2268</v>
      </c>
      <c r="T41" s="298">
        <v>0</v>
      </c>
      <c r="U41" s="298">
        <v>0</v>
      </c>
      <c r="V41" s="298">
        <v>0</v>
      </c>
      <c r="W41" s="317">
        <f t="shared" si="0"/>
        <v>2268</v>
      </c>
      <c r="X41" s="6"/>
      <c r="BA41"/>
      <c r="BB41"/>
      <c r="BC41"/>
      <c r="BD41"/>
      <c r="BE41"/>
    </row>
    <row r="42" spans="2:57" x14ac:dyDescent="0.25">
      <c r="B42" s="328" t="s">
        <v>150</v>
      </c>
      <c r="C42" s="331">
        <v>17174</v>
      </c>
      <c r="D42" s="328">
        <v>10288</v>
      </c>
      <c r="E42" s="329">
        <v>0</v>
      </c>
      <c r="F42" s="329">
        <v>0</v>
      </c>
      <c r="G42" s="329">
        <v>645</v>
      </c>
      <c r="H42" s="330">
        <v>10933</v>
      </c>
      <c r="I42" s="328">
        <v>9949</v>
      </c>
      <c r="J42" s="329">
        <v>40</v>
      </c>
      <c r="K42" s="329">
        <v>0</v>
      </c>
      <c r="L42" s="329">
        <v>676</v>
      </c>
      <c r="M42" s="330">
        <v>10665</v>
      </c>
      <c r="N42" s="329">
        <v>9777</v>
      </c>
      <c r="O42" s="329">
        <v>0</v>
      </c>
      <c r="P42" s="329">
        <v>0</v>
      </c>
      <c r="Q42" s="329">
        <v>614</v>
      </c>
      <c r="R42" s="329">
        <v>10391</v>
      </c>
      <c r="S42" s="316">
        <v>9603</v>
      </c>
      <c r="T42" s="298">
        <v>0</v>
      </c>
      <c r="U42" s="298">
        <v>0</v>
      </c>
      <c r="V42" s="298">
        <v>542</v>
      </c>
      <c r="W42" s="317">
        <f t="shared" si="0"/>
        <v>10145</v>
      </c>
      <c r="X42" s="6"/>
      <c r="BA42"/>
      <c r="BB42"/>
      <c r="BC42"/>
      <c r="BD42"/>
      <c r="BE42"/>
    </row>
    <row r="43" spans="2:57" x14ac:dyDescent="0.25">
      <c r="B43" s="328" t="s">
        <v>151</v>
      </c>
      <c r="C43" s="331">
        <v>17272</v>
      </c>
      <c r="D43" s="328">
        <v>2513</v>
      </c>
      <c r="E43" s="329">
        <v>0</v>
      </c>
      <c r="F43" s="329">
        <v>0</v>
      </c>
      <c r="G43" s="329">
        <v>0</v>
      </c>
      <c r="H43" s="330">
        <v>2513</v>
      </c>
      <c r="I43" s="328">
        <v>2409</v>
      </c>
      <c r="J43" s="329">
        <v>0</v>
      </c>
      <c r="K43" s="329">
        <v>0</v>
      </c>
      <c r="L43" s="329">
        <v>0</v>
      </c>
      <c r="M43" s="330">
        <v>2409</v>
      </c>
      <c r="N43" s="329">
        <v>2354</v>
      </c>
      <c r="O43" s="329">
        <v>0</v>
      </c>
      <c r="P43" s="329">
        <v>0</v>
      </c>
      <c r="Q43" s="329">
        <v>0</v>
      </c>
      <c r="R43" s="329">
        <v>2354</v>
      </c>
      <c r="S43" s="316">
        <v>2192</v>
      </c>
      <c r="T43" s="298">
        <v>0</v>
      </c>
      <c r="U43" s="298">
        <v>0</v>
      </c>
      <c r="V43" s="298">
        <v>0</v>
      </c>
      <c r="W43" s="317">
        <f t="shared" si="0"/>
        <v>2192</v>
      </c>
      <c r="X43" s="6"/>
      <c r="BA43"/>
      <c r="BB43"/>
      <c r="BC43"/>
      <c r="BD43"/>
      <c r="BE43"/>
    </row>
    <row r="44" spans="2:57" x14ac:dyDescent="0.25">
      <c r="B44" s="328" t="s">
        <v>152</v>
      </c>
      <c r="C44" s="331">
        <v>17380</v>
      </c>
      <c r="D44" s="328">
        <v>15931</v>
      </c>
      <c r="E44" s="329">
        <v>0</v>
      </c>
      <c r="F44" s="329">
        <v>0</v>
      </c>
      <c r="G44" s="329">
        <v>1441</v>
      </c>
      <c r="H44" s="330">
        <v>17372</v>
      </c>
      <c r="I44" s="328">
        <v>15673</v>
      </c>
      <c r="J44" s="329">
        <v>0</v>
      </c>
      <c r="K44" s="329">
        <v>0</v>
      </c>
      <c r="L44" s="329">
        <v>1517</v>
      </c>
      <c r="M44" s="330">
        <v>17190</v>
      </c>
      <c r="N44" s="329">
        <v>14801</v>
      </c>
      <c r="O44" s="329">
        <v>2</v>
      </c>
      <c r="P44" s="329">
        <v>0</v>
      </c>
      <c r="Q44" s="329">
        <v>1520</v>
      </c>
      <c r="R44" s="329">
        <v>16323</v>
      </c>
      <c r="S44" s="316">
        <v>14388</v>
      </c>
      <c r="T44" s="298">
        <v>92</v>
      </c>
      <c r="U44" s="298">
        <v>0</v>
      </c>
      <c r="V44" s="298">
        <v>1720</v>
      </c>
      <c r="W44" s="317">
        <f t="shared" si="0"/>
        <v>16200</v>
      </c>
      <c r="X44" s="6"/>
      <c r="BA44"/>
      <c r="BB44"/>
      <c r="BC44"/>
      <c r="BD44"/>
      <c r="BE44"/>
    </row>
    <row r="45" spans="2:57" x14ac:dyDescent="0.25">
      <c r="B45" s="328" t="s">
        <v>153</v>
      </c>
      <c r="C45" s="331">
        <v>17388</v>
      </c>
      <c r="D45" s="328">
        <v>1799</v>
      </c>
      <c r="E45" s="329">
        <v>0</v>
      </c>
      <c r="F45" s="329">
        <v>0</v>
      </c>
      <c r="G45" s="329">
        <v>0</v>
      </c>
      <c r="H45" s="330">
        <v>1799</v>
      </c>
      <c r="I45" s="328">
        <v>1729</v>
      </c>
      <c r="J45" s="329">
        <v>0</v>
      </c>
      <c r="K45" s="329">
        <v>0</v>
      </c>
      <c r="L45" s="329">
        <v>0</v>
      </c>
      <c r="M45" s="330">
        <v>1729</v>
      </c>
      <c r="N45" s="329">
        <v>1643</v>
      </c>
      <c r="O45" s="329">
        <v>0</v>
      </c>
      <c r="P45" s="329">
        <v>0</v>
      </c>
      <c r="Q45" s="329">
        <v>0</v>
      </c>
      <c r="R45" s="329">
        <v>1643</v>
      </c>
      <c r="S45" s="316">
        <v>1608</v>
      </c>
      <c r="T45" s="298">
        <v>0</v>
      </c>
      <c r="U45" s="298">
        <v>0</v>
      </c>
      <c r="V45" s="298">
        <v>0</v>
      </c>
      <c r="W45" s="317">
        <f t="shared" si="0"/>
        <v>1608</v>
      </c>
      <c r="X45" s="6"/>
      <c r="BA45"/>
      <c r="BB45"/>
      <c r="BC45"/>
      <c r="BD45"/>
      <c r="BE45"/>
    </row>
    <row r="46" spans="2:57" x14ac:dyDescent="0.25">
      <c r="B46" s="328" t="s">
        <v>154</v>
      </c>
      <c r="C46" s="331">
        <v>17433</v>
      </c>
      <c r="D46" s="328">
        <v>4507</v>
      </c>
      <c r="E46" s="329">
        <v>0</v>
      </c>
      <c r="F46" s="329">
        <v>0</v>
      </c>
      <c r="G46" s="329">
        <v>45</v>
      </c>
      <c r="H46" s="330">
        <v>4552</v>
      </c>
      <c r="I46" s="328">
        <v>4282</v>
      </c>
      <c r="J46" s="329">
        <v>0</v>
      </c>
      <c r="K46" s="329">
        <v>0</v>
      </c>
      <c r="L46" s="329">
        <v>35</v>
      </c>
      <c r="M46" s="330">
        <v>4317</v>
      </c>
      <c r="N46" s="329">
        <v>3936</v>
      </c>
      <c r="O46" s="329">
        <v>0</v>
      </c>
      <c r="P46" s="329">
        <v>0</v>
      </c>
      <c r="Q46" s="329">
        <v>31</v>
      </c>
      <c r="R46" s="329">
        <v>3967</v>
      </c>
      <c r="S46" s="316">
        <v>3672</v>
      </c>
      <c r="T46" s="298">
        <v>0</v>
      </c>
      <c r="U46" s="298">
        <v>0</v>
      </c>
      <c r="V46" s="298">
        <v>33</v>
      </c>
      <c r="W46" s="317">
        <f t="shared" si="0"/>
        <v>3705</v>
      </c>
      <c r="X46" s="6"/>
      <c r="BA46"/>
      <c r="BB46"/>
      <c r="BC46"/>
      <c r="BD46"/>
      <c r="BE46"/>
    </row>
    <row r="47" spans="2:57" x14ac:dyDescent="0.25">
      <c r="B47" s="328" t="s">
        <v>155</v>
      </c>
      <c r="C47" s="331">
        <v>17442</v>
      </c>
      <c r="D47" s="328">
        <v>2219</v>
      </c>
      <c r="E47" s="329">
        <v>0</v>
      </c>
      <c r="F47" s="329">
        <v>0</v>
      </c>
      <c r="G47" s="329">
        <v>0</v>
      </c>
      <c r="H47" s="330">
        <v>2219</v>
      </c>
      <c r="I47" s="328">
        <v>2226</v>
      </c>
      <c r="J47" s="329">
        <v>0</v>
      </c>
      <c r="K47" s="329">
        <v>0</v>
      </c>
      <c r="L47" s="329">
        <v>0</v>
      </c>
      <c r="M47" s="330">
        <v>2226</v>
      </c>
      <c r="N47" s="329">
        <v>2115</v>
      </c>
      <c r="O47" s="329">
        <v>0</v>
      </c>
      <c r="P47" s="329">
        <v>0</v>
      </c>
      <c r="Q47" s="329">
        <v>0</v>
      </c>
      <c r="R47" s="329">
        <v>2115</v>
      </c>
      <c r="S47" s="316">
        <v>2113</v>
      </c>
      <c r="T47" s="298">
        <v>0</v>
      </c>
      <c r="U47" s="298">
        <v>0</v>
      </c>
      <c r="V47" s="298">
        <v>0</v>
      </c>
      <c r="W47" s="317">
        <f t="shared" si="0"/>
        <v>2113</v>
      </c>
      <c r="X47" s="6"/>
      <c r="BA47"/>
      <c r="BB47"/>
      <c r="BC47"/>
      <c r="BD47"/>
      <c r="BE47"/>
    </row>
    <row r="48" spans="2:57" x14ac:dyDescent="0.25">
      <c r="B48" s="328" t="s">
        <v>156</v>
      </c>
      <c r="C48" s="331">
        <v>17444</v>
      </c>
      <c r="D48" s="328">
        <v>3899</v>
      </c>
      <c r="E48" s="329">
        <v>0</v>
      </c>
      <c r="F48" s="329">
        <v>0</v>
      </c>
      <c r="G48" s="329">
        <v>0</v>
      </c>
      <c r="H48" s="330">
        <v>3899</v>
      </c>
      <c r="I48" s="328">
        <v>3615</v>
      </c>
      <c r="J48" s="329">
        <v>0</v>
      </c>
      <c r="K48" s="329">
        <v>0</v>
      </c>
      <c r="L48" s="329">
        <v>0</v>
      </c>
      <c r="M48" s="330">
        <v>3615</v>
      </c>
      <c r="N48" s="329">
        <v>3392</v>
      </c>
      <c r="O48" s="329">
        <v>0</v>
      </c>
      <c r="P48" s="329">
        <v>0</v>
      </c>
      <c r="Q48" s="329">
        <v>0</v>
      </c>
      <c r="R48" s="329">
        <v>3392</v>
      </c>
      <c r="S48" s="316">
        <v>3214</v>
      </c>
      <c r="T48" s="298">
        <v>0</v>
      </c>
      <c r="U48" s="298">
        <v>0</v>
      </c>
      <c r="V48" s="298">
        <v>0</v>
      </c>
      <c r="W48" s="317">
        <f t="shared" si="0"/>
        <v>3214</v>
      </c>
      <c r="X48" s="6"/>
      <c r="BA48"/>
      <c r="BB48"/>
      <c r="BC48"/>
      <c r="BD48"/>
      <c r="BE48"/>
    </row>
    <row r="49" spans="2:57" x14ac:dyDescent="0.25">
      <c r="B49" s="328" t="s">
        <v>157</v>
      </c>
      <c r="C49" s="331">
        <v>17446</v>
      </c>
      <c r="D49" s="328">
        <v>528</v>
      </c>
      <c r="E49" s="329">
        <v>0</v>
      </c>
      <c r="F49" s="329">
        <v>0</v>
      </c>
      <c r="G49" s="329">
        <v>0</v>
      </c>
      <c r="H49" s="330">
        <v>528</v>
      </c>
      <c r="I49" s="328">
        <v>560</v>
      </c>
      <c r="J49" s="329">
        <v>0</v>
      </c>
      <c r="K49" s="329">
        <v>0</v>
      </c>
      <c r="L49" s="329">
        <v>0</v>
      </c>
      <c r="M49" s="330">
        <v>560</v>
      </c>
      <c r="N49" s="329">
        <v>524</v>
      </c>
      <c r="O49" s="329">
        <v>0</v>
      </c>
      <c r="P49" s="329">
        <v>0</v>
      </c>
      <c r="Q49" s="329">
        <v>0</v>
      </c>
      <c r="R49" s="329">
        <v>524</v>
      </c>
      <c r="S49" s="316">
        <v>463</v>
      </c>
      <c r="T49" s="298">
        <v>0</v>
      </c>
      <c r="U49" s="298">
        <v>0</v>
      </c>
      <c r="V49" s="298">
        <v>0</v>
      </c>
      <c r="W49" s="317">
        <f t="shared" si="0"/>
        <v>463</v>
      </c>
      <c r="X49" s="6"/>
      <c r="BA49"/>
      <c r="BB49"/>
      <c r="BC49"/>
      <c r="BD49"/>
      <c r="BE49"/>
    </row>
    <row r="50" spans="2:57" x14ac:dyDescent="0.25">
      <c r="B50" s="328" t="s">
        <v>158</v>
      </c>
      <c r="C50" s="331">
        <v>17486</v>
      </c>
      <c r="D50" s="328">
        <v>4825</v>
      </c>
      <c r="E50" s="329">
        <v>0</v>
      </c>
      <c r="F50" s="329">
        <v>0</v>
      </c>
      <c r="G50" s="329">
        <v>0</v>
      </c>
      <c r="H50" s="330">
        <v>4825</v>
      </c>
      <c r="I50" s="328">
        <v>4662</v>
      </c>
      <c r="J50" s="329">
        <v>0</v>
      </c>
      <c r="K50" s="329">
        <v>0</v>
      </c>
      <c r="L50" s="329">
        <v>0</v>
      </c>
      <c r="M50" s="330">
        <v>4662</v>
      </c>
      <c r="N50" s="329">
        <v>4473</v>
      </c>
      <c r="O50" s="329">
        <v>0</v>
      </c>
      <c r="P50" s="329">
        <v>0</v>
      </c>
      <c r="Q50" s="329">
        <v>0</v>
      </c>
      <c r="R50" s="329">
        <v>4473</v>
      </c>
      <c r="S50" s="316">
        <v>4341</v>
      </c>
      <c r="T50" s="298">
        <v>0</v>
      </c>
      <c r="U50" s="298">
        <v>0</v>
      </c>
      <c r="V50" s="298">
        <v>0</v>
      </c>
      <c r="W50" s="317">
        <f t="shared" si="0"/>
        <v>4341</v>
      </c>
      <c r="X50" s="6"/>
      <c r="BA50"/>
      <c r="BB50"/>
      <c r="BC50"/>
      <c r="BD50"/>
      <c r="BE50"/>
    </row>
    <row r="51" spans="2:57" x14ac:dyDescent="0.25">
      <c r="B51" s="328" t="s">
        <v>159</v>
      </c>
      <c r="C51" s="331">
        <v>17495</v>
      </c>
      <c r="D51" s="328">
        <v>1837</v>
      </c>
      <c r="E51" s="329">
        <v>0</v>
      </c>
      <c r="F51" s="329">
        <v>0</v>
      </c>
      <c r="G51" s="329">
        <v>0</v>
      </c>
      <c r="H51" s="330">
        <v>1837</v>
      </c>
      <c r="I51" s="328">
        <v>1677</v>
      </c>
      <c r="J51" s="329">
        <v>0</v>
      </c>
      <c r="K51" s="329">
        <v>0</v>
      </c>
      <c r="L51" s="329">
        <v>0</v>
      </c>
      <c r="M51" s="330">
        <v>1677</v>
      </c>
      <c r="N51" s="329">
        <v>1659</v>
      </c>
      <c r="O51" s="329">
        <v>0</v>
      </c>
      <c r="P51" s="329">
        <v>0</v>
      </c>
      <c r="Q51" s="329">
        <v>0</v>
      </c>
      <c r="R51" s="329">
        <v>1659</v>
      </c>
      <c r="S51" s="316">
        <v>1612</v>
      </c>
      <c r="T51" s="298">
        <v>0</v>
      </c>
      <c r="U51" s="298">
        <v>0</v>
      </c>
      <c r="V51" s="298">
        <v>0</v>
      </c>
      <c r="W51" s="317">
        <f t="shared" si="0"/>
        <v>1612</v>
      </c>
      <c r="X51" s="6"/>
      <c r="BA51"/>
      <c r="BB51"/>
      <c r="BC51"/>
      <c r="BD51"/>
      <c r="BE51"/>
    </row>
    <row r="52" spans="2:57" x14ac:dyDescent="0.25">
      <c r="B52" s="328" t="s">
        <v>160</v>
      </c>
      <c r="C52" s="331">
        <v>17513</v>
      </c>
      <c r="D52" s="328">
        <v>3199</v>
      </c>
      <c r="E52" s="329">
        <v>0</v>
      </c>
      <c r="F52" s="329">
        <v>0</v>
      </c>
      <c r="G52" s="329">
        <v>0</v>
      </c>
      <c r="H52" s="330">
        <v>3199</v>
      </c>
      <c r="I52" s="328">
        <v>3020</v>
      </c>
      <c r="J52" s="329">
        <v>0</v>
      </c>
      <c r="K52" s="329">
        <v>0</v>
      </c>
      <c r="L52" s="329">
        <v>0</v>
      </c>
      <c r="M52" s="330">
        <v>3020</v>
      </c>
      <c r="N52" s="329">
        <v>2844</v>
      </c>
      <c r="O52" s="329">
        <v>0</v>
      </c>
      <c r="P52" s="329">
        <v>0</v>
      </c>
      <c r="Q52" s="329">
        <v>0</v>
      </c>
      <c r="R52" s="329">
        <v>2844</v>
      </c>
      <c r="S52" s="316">
        <v>2818</v>
      </c>
      <c r="T52" s="298">
        <v>0</v>
      </c>
      <c r="U52" s="298">
        <v>0</v>
      </c>
      <c r="V52" s="298">
        <v>0</v>
      </c>
      <c r="W52" s="317">
        <f t="shared" si="0"/>
        <v>2818</v>
      </c>
      <c r="X52" s="6"/>
      <c r="BA52"/>
      <c r="BB52"/>
      <c r="BC52"/>
      <c r="BD52"/>
      <c r="BE52"/>
    </row>
    <row r="53" spans="2:57" x14ac:dyDescent="0.25">
      <c r="B53" s="328" t="s">
        <v>161</v>
      </c>
      <c r="C53" s="331">
        <v>17524</v>
      </c>
      <c r="D53" s="328">
        <v>4019</v>
      </c>
      <c r="E53" s="329">
        <v>0</v>
      </c>
      <c r="F53" s="329">
        <v>0</v>
      </c>
      <c r="G53" s="329">
        <v>14</v>
      </c>
      <c r="H53" s="330">
        <v>4033</v>
      </c>
      <c r="I53" s="328">
        <v>3694</v>
      </c>
      <c r="J53" s="329">
        <v>0</v>
      </c>
      <c r="K53" s="329">
        <v>0</v>
      </c>
      <c r="L53" s="329">
        <v>26</v>
      </c>
      <c r="M53" s="330">
        <v>3720</v>
      </c>
      <c r="N53" s="329">
        <v>3630</v>
      </c>
      <c r="O53" s="329">
        <v>0</v>
      </c>
      <c r="P53" s="329">
        <v>0</v>
      </c>
      <c r="Q53" s="329">
        <v>37</v>
      </c>
      <c r="R53" s="329">
        <v>3667</v>
      </c>
      <c r="S53" s="316">
        <v>3446</v>
      </c>
      <c r="T53" s="298">
        <v>0</v>
      </c>
      <c r="U53" s="298">
        <v>0</v>
      </c>
      <c r="V53" s="298">
        <v>36</v>
      </c>
      <c r="W53" s="317">
        <f t="shared" si="0"/>
        <v>3482</v>
      </c>
      <c r="X53" s="6"/>
      <c r="BA53"/>
      <c r="BB53"/>
      <c r="BC53"/>
      <c r="BD53"/>
      <c r="BE53"/>
    </row>
    <row r="54" spans="2:57" x14ac:dyDescent="0.25">
      <c r="B54" s="328" t="s">
        <v>162</v>
      </c>
      <c r="C54" s="331">
        <v>17541</v>
      </c>
      <c r="D54" s="328">
        <v>5734</v>
      </c>
      <c r="E54" s="329">
        <v>0</v>
      </c>
      <c r="F54" s="329">
        <v>0</v>
      </c>
      <c r="G54" s="329">
        <v>0</v>
      </c>
      <c r="H54" s="330">
        <v>5734</v>
      </c>
      <c r="I54" s="328">
        <v>5083</v>
      </c>
      <c r="J54" s="329">
        <v>0</v>
      </c>
      <c r="K54" s="329">
        <v>0</v>
      </c>
      <c r="L54" s="329">
        <v>0</v>
      </c>
      <c r="M54" s="330">
        <v>5083</v>
      </c>
      <c r="N54" s="329">
        <v>4748</v>
      </c>
      <c r="O54" s="329">
        <v>0</v>
      </c>
      <c r="P54" s="329">
        <v>0</v>
      </c>
      <c r="Q54" s="329">
        <v>0</v>
      </c>
      <c r="R54" s="329">
        <v>4748</v>
      </c>
      <c r="S54" s="316">
        <v>4495</v>
      </c>
      <c r="T54" s="298">
        <v>0</v>
      </c>
      <c r="U54" s="298">
        <v>0</v>
      </c>
      <c r="V54" s="298">
        <v>0</v>
      </c>
      <c r="W54" s="317">
        <f t="shared" si="0"/>
        <v>4495</v>
      </c>
      <c r="X54" s="6"/>
      <c r="BA54"/>
      <c r="BB54"/>
      <c r="BC54"/>
      <c r="BD54"/>
      <c r="BE54"/>
    </row>
    <row r="55" spans="2:57" x14ac:dyDescent="0.25">
      <c r="B55" s="328" t="s">
        <v>163</v>
      </c>
      <c r="C55" s="331">
        <v>17614</v>
      </c>
      <c r="D55" s="328">
        <v>10632</v>
      </c>
      <c r="E55" s="329">
        <v>0</v>
      </c>
      <c r="F55" s="329">
        <v>0</v>
      </c>
      <c r="G55" s="329">
        <v>0</v>
      </c>
      <c r="H55" s="330">
        <v>10632</v>
      </c>
      <c r="I55" s="328">
        <v>10623</v>
      </c>
      <c r="J55" s="329">
        <v>0</v>
      </c>
      <c r="K55" s="329">
        <v>0</v>
      </c>
      <c r="L55" s="329">
        <v>0</v>
      </c>
      <c r="M55" s="330">
        <v>10623</v>
      </c>
      <c r="N55" s="329">
        <v>10681</v>
      </c>
      <c r="O55" s="329">
        <v>0</v>
      </c>
      <c r="P55" s="329">
        <v>0</v>
      </c>
      <c r="Q55" s="329">
        <v>20</v>
      </c>
      <c r="R55" s="329">
        <v>10701</v>
      </c>
      <c r="S55" s="316">
        <v>10396</v>
      </c>
      <c r="T55" s="298">
        <v>0</v>
      </c>
      <c r="U55" s="298">
        <v>0</v>
      </c>
      <c r="V55" s="298">
        <v>36</v>
      </c>
      <c r="W55" s="317">
        <f t="shared" si="0"/>
        <v>10432</v>
      </c>
      <c r="X55" s="6"/>
      <c r="BA55"/>
      <c r="BB55"/>
      <c r="BC55"/>
      <c r="BD55"/>
      <c r="BE55"/>
    </row>
    <row r="56" spans="2:57" x14ac:dyDescent="0.25">
      <c r="B56" s="328" t="s">
        <v>164</v>
      </c>
      <c r="C56" s="331">
        <v>17616</v>
      </c>
      <c r="D56" s="328">
        <v>2790</v>
      </c>
      <c r="E56" s="329">
        <v>0</v>
      </c>
      <c r="F56" s="329">
        <v>0</v>
      </c>
      <c r="G56" s="329">
        <v>0</v>
      </c>
      <c r="H56" s="330">
        <v>2790</v>
      </c>
      <c r="I56" s="328">
        <v>2731</v>
      </c>
      <c r="J56" s="329">
        <v>0</v>
      </c>
      <c r="K56" s="329">
        <v>0</v>
      </c>
      <c r="L56" s="329">
        <v>0</v>
      </c>
      <c r="M56" s="330">
        <v>2731</v>
      </c>
      <c r="N56" s="329">
        <v>2618</v>
      </c>
      <c r="O56" s="329">
        <v>0</v>
      </c>
      <c r="P56" s="329">
        <v>0</v>
      </c>
      <c r="Q56" s="329">
        <v>0</v>
      </c>
      <c r="R56" s="329">
        <v>2618</v>
      </c>
      <c r="S56" s="316">
        <v>2628</v>
      </c>
      <c r="T56" s="298">
        <v>0</v>
      </c>
      <c r="U56" s="298">
        <v>0</v>
      </c>
      <c r="V56" s="298">
        <v>0</v>
      </c>
      <c r="W56" s="317">
        <f t="shared" si="0"/>
        <v>2628</v>
      </c>
      <c r="X56" s="6"/>
      <c r="BA56"/>
      <c r="BB56"/>
      <c r="BC56"/>
      <c r="BD56"/>
      <c r="BE56"/>
    </row>
    <row r="57" spans="2:57" x14ac:dyDescent="0.25">
      <c r="B57" s="328" t="s">
        <v>165</v>
      </c>
      <c r="C57" s="331">
        <v>17653</v>
      </c>
      <c r="D57" s="328">
        <v>4102</v>
      </c>
      <c r="E57" s="329">
        <v>1</v>
      </c>
      <c r="F57" s="329">
        <v>0</v>
      </c>
      <c r="G57" s="329">
        <v>0</v>
      </c>
      <c r="H57" s="330">
        <v>4103</v>
      </c>
      <c r="I57" s="328">
        <v>4077</v>
      </c>
      <c r="J57" s="329">
        <v>0</v>
      </c>
      <c r="K57" s="329">
        <v>0</v>
      </c>
      <c r="L57" s="329">
        <v>0</v>
      </c>
      <c r="M57" s="330">
        <v>4077</v>
      </c>
      <c r="N57" s="329">
        <v>3839</v>
      </c>
      <c r="O57" s="329">
        <v>0</v>
      </c>
      <c r="P57" s="329">
        <v>0</v>
      </c>
      <c r="Q57" s="329">
        <v>0</v>
      </c>
      <c r="R57" s="329">
        <v>3839</v>
      </c>
      <c r="S57" s="316">
        <v>3631</v>
      </c>
      <c r="T57" s="298">
        <v>0</v>
      </c>
      <c r="U57" s="298">
        <v>0</v>
      </c>
      <c r="V57" s="298">
        <v>0</v>
      </c>
      <c r="W57" s="317">
        <f t="shared" si="0"/>
        <v>3631</v>
      </c>
      <c r="X57" s="6"/>
      <c r="BA57"/>
      <c r="BB57"/>
      <c r="BC57"/>
      <c r="BD57"/>
      <c r="BE57"/>
    </row>
    <row r="58" spans="2:57" x14ac:dyDescent="0.25">
      <c r="B58" s="328" t="s">
        <v>166</v>
      </c>
      <c r="C58" s="331">
        <v>17662</v>
      </c>
      <c r="D58" s="328">
        <v>5176</v>
      </c>
      <c r="E58" s="329">
        <v>0</v>
      </c>
      <c r="F58" s="329">
        <v>0</v>
      </c>
      <c r="G58" s="329">
        <v>0</v>
      </c>
      <c r="H58" s="330">
        <v>5176</v>
      </c>
      <c r="I58" s="328">
        <v>4935</v>
      </c>
      <c r="J58" s="329">
        <v>0</v>
      </c>
      <c r="K58" s="329">
        <v>0</v>
      </c>
      <c r="L58" s="329">
        <v>0</v>
      </c>
      <c r="M58" s="330">
        <v>4935</v>
      </c>
      <c r="N58" s="329">
        <v>4654</v>
      </c>
      <c r="O58" s="329">
        <v>0</v>
      </c>
      <c r="P58" s="329">
        <v>0</v>
      </c>
      <c r="Q58" s="329">
        <v>0</v>
      </c>
      <c r="R58" s="329">
        <v>4654</v>
      </c>
      <c r="S58" s="316">
        <v>4516</v>
      </c>
      <c r="T58" s="298">
        <v>0</v>
      </c>
      <c r="U58" s="298">
        <v>0</v>
      </c>
      <c r="V58" s="298">
        <v>0</v>
      </c>
      <c r="W58" s="317">
        <f t="shared" si="0"/>
        <v>4516</v>
      </c>
      <c r="X58" s="6"/>
      <c r="BA58"/>
      <c r="BB58"/>
      <c r="BC58"/>
      <c r="BD58"/>
      <c r="BE58"/>
    </row>
    <row r="59" spans="2:57" x14ac:dyDescent="0.25">
      <c r="B59" s="328" t="s">
        <v>167</v>
      </c>
      <c r="C59" s="331">
        <v>17665</v>
      </c>
      <c r="D59" s="328">
        <v>1297</v>
      </c>
      <c r="E59" s="329">
        <v>0</v>
      </c>
      <c r="F59" s="329">
        <v>0</v>
      </c>
      <c r="G59" s="329">
        <v>0</v>
      </c>
      <c r="H59" s="330">
        <v>1297</v>
      </c>
      <c r="I59" s="328">
        <v>1181</v>
      </c>
      <c r="J59" s="329">
        <v>0</v>
      </c>
      <c r="K59" s="329">
        <v>0</v>
      </c>
      <c r="L59" s="329">
        <v>0</v>
      </c>
      <c r="M59" s="330">
        <v>1181</v>
      </c>
      <c r="N59" s="329">
        <v>1114</v>
      </c>
      <c r="O59" s="329">
        <v>0</v>
      </c>
      <c r="P59" s="329">
        <v>0</v>
      </c>
      <c r="Q59" s="329">
        <v>0</v>
      </c>
      <c r="R59" s="329">
        <v>1114</v>
      </c>
      <c r="S59" s="316">
        <v>1068</v>
      </c>
      <c r="T59" s="298">
        <v>0</v>
      </c>
      <c r="U59" s="298">
        <v>0</v>
      </c>
      <c r="V59" s="298">
        <v>0</v>
      </c>
      <c r="W59" s="317">
        <f t="shared" si="0"/>
        <v>1068</v>
      </c>
      <c r="X59" s="6"/>
      <c r="BA59"/>
      <c r="BB59"/>
      <c r="BC59"/>
      <c r="BD59"/>
      <c r="BE59"/>
    </row>
    <row r="60" spans="2:57" x14ac:dyDescent="0.25">
      <c r="B60" s="328" t="s">
        <v>168</v>
      </c>
      <c r="C60" s="331">
        <v>17777</v>
      </c>
      <c r="D60" s="328">
        <v>6136</v>
      </c>
      <c r="E60" s="329">
        <v>3</v>
      </c>
      <c r="F60" s="329">
        <v>0</v>
      </c>
      <c r="G60" s="329">
        <v>77</v>
      </c>
      <c r="H60" s="330">
        <v>6216</v>
      </c>
      <c r="I60" s="328">
        <v>6142</v>
      </c>
      <c r="J60" s="329">
        <v>0</v>
      </c>
      <c r="K60" s="329">
        <v>0</v>
      </c>
      <c r="L60" s="329">
        <v>58</v>
      </c>
      <c r="M60" s="330">
        <v>6200</v>
      </c>
      <c r="N60" s="329">
        <v>5738</v>
      </c>
      <c r="O60" s="329">
        <v>0</v>
      </c>
      <c r="P60" s="329">
        <v>0</v>
      </c>
      <c r="Q60" s="329">
        <v>52</v>
      </c>
      <c r="R60" s="329">
        <v>5790</v>
      </c>
      <c r="S60" s="316">
        <v>5668</v>
      </c>
      <c r="T60" s="298">
        <v>0</v>
      </c>
      <c r="U60" s="298">
        <v>0</v>
      </c>
      <c r="V60" s="298">
        <v>64</v>
      </c>
      <c r="W60" s="317">
        <f t="shared" si="0"/>
        <v>5732</v>
      </c>
      <c r="X60" s="6"/>
      <c r="BA60"/>
      <c r="BB60"/>
      <c r="BC60"/>
      <c r="BD60"/>
      <c r="BE60"/>
    </row>
    <row r="61" spans="2:57" x14ac:dyDescent="0.25">
      <c r="B61" s="328" t="s">
        <v>169</v>
      </c>
      <c r="C61" s="331">
        <v>17867</v>
      </c>
      <c r="D61" s="328">
        <v>2312</v>
      </c>
      <c r="E61" s="329">
        <v>2</v>
      </c>
      <c r="F61" s="329">
        <v>0</v>
      </c>
      <c r="G61" s="329">
        <v>7</v>
      </c>
      <c r="H61" s="330">
        <v>2321</v>
      </c>
      <c r="I61" s="328">
        <v>2391</v>
      </c>
      <c r="J61" s="329">
        <v>0</v>
      </c>
      <c r="K61" s="329">
        <v>0</v>
      </c>
      <c r="L61" s="329">
        <v>0</v>
      </c>
      <c r="M61" s="330">
        <v>2391</v>
      </c>
      <c r="N61" s="329">
        <v>2304</v>
      </c>
      <c r="O61" s="329">
        <v>0</v>
      </c>
      <c r="P61" s="329">
        <v>0</v>
      </c>
      <c r="Q61" s="329">
        <v>0</v>
      </c>
      <c r="R61" s="329">
        <v>2304</v>
      </c>
      <c r="S61" s="316">
        <v>2257</v>
      </c>
      <c r="T61" s="298">
        <v>0</v>
      </c>
      <c r="U61" s="298">
        <v>0</v>
      </c>
      <c r="V61" s="298">
        <v>0</v>
      </c>
      <c r="W61" s="317">
        <f t="shared" si="0"/>
        <v>2257</v>
      </c>
      <c r="X61" s="6"/>
      <c r="BA61"/>
      <c r="BB61"/>
      <c r="BC61"/>
      <c r="BD61"/>
      <c r="BE61"/>
    </row>
    <row r="62" spans="2:57" x14ac:dyDescent="0.25">
      <c r="B62" s="328" t="s">
        <v>170</v>
      </c>
      <c r="C62" s="331">
        <v>17873</v>
      </c>
      <c r="D62" s="328">
        <v>8560</v>
      </c>
      <c r="E62" s="329">
        <v>1</v>
      </c>
      <c r="F62" s="329">
        <v>0</v>
      </c>
      <c r="G62" s="329">
        <v>1696</v>
      </c>
      <c r="H62" s="330">
        <v>10257</v>
      </c>
      <c r="I62" s="328">
        <v>8393</v>
      </c>
      <c r="J62" s="329">
        <v>0</v>
      </c>
      <c r="K62" s="329">
        <v>0</v>
      </c>
      <c r="L62" s="329">
        <v>1656</v>
      </c>
      <c r="M62" s="330">
        <v>10049</v>
      </c>
      <c r="N62" s="329">
        <v>8187</v>
      </c>
      <c r="O62" s="329">
        <v>0</v>
      </c>
      <c r="P62" s="329">
        <v>0</v>
      </c>
      <c r="Q62" s="329">
        <v>1959</v>
      </c>
      <c r="R62" s="329">
        <v>10146</v>
      </c>
      <c r="S62" s="316">
        <v>7990</v>
      </c>
      <c r="T62" s="298">
        <v>0</v>
      </c>
      <c r="U62" s="298">
        <v>0</v>
      </c>
      <c r="V62" s="298">
        <v>2110</v>
      </c>
      <c r="W62" s="317">
        <f t="shared" si="0"/>
        <v>10100</v>
      </c>
      <c r="X62" s="6"/>
      <c r="BA62"/>
      <c r="BB62"/>
      <c r="BC62"/>
      <c r="BD62"/>
      <c r="BE62"/>
    </row>
    <row r="63" spans="2:57" x14ac:dyDescent="0.25">
      <c r="B63" s="332" t="s">
        <v>171</v>
      </c>
      <c r="C63" s="333">
        <v>17877</v>
      </c>
      <c r="D63" s="332">
        <v>3189</v>
      </c>
      <c r="E63" s="334">
        <v>0</v>
      </c>
      <c r="F63" s="334">
        <v>0</v>
      </c>
      <c r="G63" s="334">
        <v>33</v>
      </c>
      <c r="H63" s="335">
        <v>3222</v>
      </c>
      <c r="I63" s="332">
        <v>3115</v>
      </c>
      <c r="J63" s="334">
        <v>41</v>
      </c>
      <c r="K63" s="334">
        <v>0</v>
      </c>
      <c r="L63" s="334">
        <v>37</v>
      </c>
      <c r="M63" s="335">
        <v>3193</v>
      </c>
      <c r="N63" s="334">
        <v>2961</v>
      </c>
      <c r="O63" s="334">
        <v>0</v>
      </c>
      <c r="P63" s="334">
        <v>0</v>
      </c>
      <c r="Q63" s="334">
        <v>44</v>
      </c>
      <c r="R63" s="334">
        <v>3005</v>
      </c>
      <c r="S63" s="318">
        <v>2704</v>
      </c>
      <c r="T63" s="319">
        <v>73</v>
      </c>
      <c r="U63" s="319">
        <v>0</v>
      </c>
      <c r="V63" s="319">
        <v>36</v>
      </c>
      <c r="W63" s="320">
        <f t="shared" si="0"/>
        <v>2813</v>
      </c>
      <c r="X63" s="6"/>
      <c r="BA63"/>
      <c r="BB63"/>
      <c r="BC63"/>
      <c r="BD63"/>
      <c r="BE63"/>
    </row>
    <row r="64" spans="2:57" s="4" customFormat="1" x14ac:dyDescent="0.25">
      <c r="B64" s="6" t="s">
        <v>172</v>
      </c>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row>
    <row r="65" spans="2:40" s="4" customFormat="1" x14ac:dyDescent="0.25">
      <c r="B65" s="6" t="s">
        <v>95</v>
      </c>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row>
    <row r="66" spans="2:40" s="4" customFormat="1" x14ac:dyDescent="0.25">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row>
    <row r="67" spans="2:40" s="4" customFormat="1" x14ac:dyDescent="0.25">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row>
    <row r="68" spans="2:40" s="4" customFormat="1" x14ac:dyDescent="0.25">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row>
    <row r="69" spans="2:40" s="4" customFormat="1" x14ac:dyDescent="0.25">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row>
    <row r="70" spans="2:40" s="4" customFormat="1" x14ac:dyDescent="0.25">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row>
    <row r="71" spans="2:40" s="4" customFormat="1" x14ac:dyDescent="0.25">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row>
    <row r="72" spans="2:40" s="4" customFormat="1" x14ac:dyDescent="0.2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row>
    <row r="73" spans="2:40" s="4" customFormat="1" x14ac:dyDescent="0.25">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row>
    <row r="74" spans="2:40" s="4" customFormat="1" x14ac:dyDescent="0.25">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row>
    <row r="75" spans="2:40" s="4" customFormat="1" x14ac:dyDescent="0.25">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row>
    <row r="76" spans="2:40" s="4" customFormat="1" x14ac:dyDescent="0.25">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row>
    <row r="77" spans="2:40" s="4" customFormat="1" x14ac:dyDescent="0.25">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row>
    <row r="78" spans="2:40" s="4" customFormat="1" x14ac:dyDescent="0.25">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row>
    <row r="79" spans="2:40" s="4" customFormat="1" x14ac:dyDescent="0.25">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row>
    <row r="80" spans="2:40" s="4" customFormat="1" x14ac:dyDescent="0.25">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row>
    <row r="81" spans="2:40" s="4" customFormat="1" x14ac:dyDescent="0.25">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row>
    <row r="82" spans="2:40" s="4" customFormat="1" x14ac:dyDescent="0.25">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row>
    <row r="83" spans="2:40" s="4" customFormat="1" x14ac:dyDescent="0.2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row>
    <row r="84" spans="2:40" s="4" customFormat="1" x14ac:dyDescent="0.25">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row>
    <row r="85" spans="2:40" s="4" customFormat="1" x14ac:dyDescent="0.25">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row>
    <row r="86" spans="2:40" s="4" customFormat="1" x14ac:dyDescent="0.25">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row>
    <row r="87" spans="2:40" s="4" customFormat="1" x14ac:dyDescent="0.25">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row>
    <row r="88" spans="2:40" s="4" customFormat="1" x14ac:dyDescent="0.25">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row>
    <row r="89" spans="2:40" s="4" customFormat="1" x14ac:dyDescent="0.25">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row>
    <row r="90" spans="2:40" s="4" customFormat="1" x14ac:dyDescent="0.25">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row>
    <row r="91" spans="2:40" s="4" customFormat="1" x14ac:dyDescent="0.25">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row>
    <row r="92" spans="2:40" s="4" customFormat="1" x14ac:dyDescent="0.25">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row>
    <row r="93" spans="2:40" s="4" customFormat="1" x14ac:dyDescent="0.25">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row>
    <row r="94" spans="2:40" s="4" customFormat="1" x14ac:dyDescent="0.2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row>
    <row r="95" spans="2:40" s="4" customFormat="1" x14ac:dyDescent="0.25">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row>
    <row r="96" spans="2:40" s="4" customFormat="1" x14ac:dyDescent="0.25">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row>
    <row r="97" spans="2:40" s="4" customFormat="1" x14ac:dyDescent="0.25">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row>
    <row r="98" spans="2:40" s="4" customFormat="1" x14ac:dyDescent="0.25">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row>
    <row r="99" spans="2:40" s="4" customFormat="1" x14ac:dyDescent="0.25">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row>
    <row r="100" spans="2:40" s="4" customFormat="1" x14ac:dyDescent="0.25">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row>
    <row r="101" spans="2:40" s="4" customFormat="1" x14ac:dyDescent="0.25">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row>
    <row r="102" spans="2:40" s="4" customFormat="1" x14ac:dyDescent="0.25">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row>
    <row r="103" spans="2:40" s="4" customFormat="1" x14ac:dyDescent="0.25">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row>
    <row r="104" spans="2:40" s="4" customFormat="1" x14ac:dyDescent="0.25">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row>
    <row r="105" spans="2:40" s="4" customFormat="1" x14ac:dyDescent="0.2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row>
    <row r="106" spans="2:40" s="4" customFormat="1" x14ac:dyDescent="0.25">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row>
    <row r="107" spans="2:40" s="4" customFormat="1" x14ac:dyDescent="0.25">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row>
    <row r="108" spans="2:40" s="4" customFormat="1" x14ac:dyDescent="0.25">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row>
    <row r="109" spans="2:40" s="4" customFormat="1" x14ac:dyDescent="0.25">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row>
    <row r="110" spans="2:40" s="4" customFormat="1" x14ac:dyDescent="0.25">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row>
    <row r="111" spans="2:40" s="4" customFormat="1" x14ac:dyDescent="0.25">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row>
    <row r="112" spans="2:40" s="4" customFormat="1" x14ac:dyDescent="0.25">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row>
    <row r="113" spans="2:40" s="4" customFormat="1" x14ac:dyDescent="0.25">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row>
    <row r="114" spans="2:40" s="4" customFormat="1" x14ac:dyDescent="0.25">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row>
    <row r="115" spans="2:40" s="4" customFormat="1" x14ac:dyDescent="0.25">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row>
    <row r="116" spans="2:40" s="4" customFormat="1" x14ac:dyDescent="0.25">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row>
    <row r="117" spans="2:40" s="4" customFormat="1" x14ac:dyDescent="0.25">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row>
    <row r="118" spans="2:40" s="4" customFormat="1" x14ac:dyDescent="0.25">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row>
    <row r="119" spans="2:40" s="4" customFormat="1" x14ac:dyDescent="0.25">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row>
    <row r="120" spans="2:40" s="4" customFormat="1" x14ac:dyDescent="0.25">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row>
    <row r="121" spans="2:40" s="4" customFormat="1" x14ac:dyDescent="0.25">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row>
    <row r="122" spans="2:40" s="4" customFormat="1" x14ac:dyDescent="0.25">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row>
    <row r="123" spans="2:40" s="4" customFormat="1" x14ac:dyDescent="0.25">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row>
    <row r="124" spans="2:40" s="4" customFormat="1" x14ac:dyDescent="0.25">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row>
    <row r="125" spans="2:40" s="4" customFormat="1" x14ac:dyDescent="0.25">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row>
    <row r="126" spans="2:40" s="4" customFormat="1" x14ac:dyDescent="0.25">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row>
    <row r="127" spans="2:40" s="4" customFormat="1" x14ac:dyDescent="0.25">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row>
    <row r="128" spans="2:40" s="4" customFormat="1" x14ac:dyDescent="0.25">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row>
    <row r="129" spans="2:40" s="4" customFormat="1" x14ac:dyDescent="0.25">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row>
    <row r="130" spans="2:40" s="4" customFormat="1" x14ac:dyDescent="0.25">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row>
    <row r="131" spans="2:40" s="4" customFormat="1" x14ac:dyDescent="0.25">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row>
    <row r="132" spans="2:40" s="4" customFormat="1" x14ac:dyDescent="0.25">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row>
    <row r="133" spans="2:40" s="4" customFormat="1" x14ac:dyDescent="0.25">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row>
    <row r="134" spans="2:40" s="4" customFormat="1" x14ac:dyDescent="0.25">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row>
    <row r="135" spans="2:40" s="4" customFormat="1" x14ac:dyDescent="0.25">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row>
    <row r="136" spans="2:40" s="4" customFormat="1" x14ac:dyDescent="0.25">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row>
    <row r="137" spans="2:40" s="4" customFormat="1" x14ac:dyDescent="0.25">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row>
    <row r="138" spans="2:40" s="4" customFormat="1" x14ac:dyDescent="0.25">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row>
    <row r="139" spans="2:40" s="4" customFormat="1" x14ac:dyDescent="0.25">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row>
    <row r="140" spans="2:40" s="4" customFormat="1" x14ac:dyDescent="0.25">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row>
    <row r="141" spans="2:40" s="4" customFormat="1" x14ac:dyDescent="0.25">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2:40" s="4" customFormat="1" x14ac:dyDescent="0.25">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2:40" s="4" customFormat="1" x14ac:dyDescent="0.25">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2:40" s="4" customFormat="1" x14ac:dyDescent="0.25">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2:40" s="4" customFormat="1" x14ac:dyDescent="0.25">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2:40" s="4" customFormat="1" x14ac:dyDescent="0.25">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2:40" s="4" customFormat="1" x14ac:dyDescent="0.25">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2:40" s="4" customFormat="1" x14ac:dyDescent="0.25">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2:40" s="4" customFormat="1" x14ac:dyDescent="0.25">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2:40" s="4" customFormat="1" x14ac:dyDescent="0.25">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2:40" s="4" customFormat="1" x14ac:dyDescent="0.25">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2:40" s="4" customFormat="1" x14ac:dyDescent="0.25">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2:40" s="4" customFormat="1" x14ac:dyDescent="0.25">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2:40" s="4" customFormat="1" x14ac:dyDescent="0.25">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2:40" s="4" customFormat="1" x14ac:dyDescent="0.25">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2:40" s="4" customFormat="1" x14ac:dyDescent="0.25">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2:40" s="4" customFormat="1" x14ac:dyDescent="0.25">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2:40" s="4" customFormat="1" x14ac:dyDescent="0.25">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2:40" s="4" customFormat="1" x14ac:dyDescent="0.25">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2:40" s="4" customFormat="1" x14ac:dyDescent="0.25">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2:40" s="4" customFormat="1" x14ac:dyDescent="0.25">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2:40" s="4" customFormat="1" x14ac:dyDescent="0.25">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2:40" s="4" customFormat="1" x14ac:dyDescent="0.25">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2:40" s="4" customFormat="1" x14ac:dyDescent="0.25">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2:40" s="4" customFormat="1" x14ac:dyDescent="0.25">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2:40" s="4" customFormat="1" x14ac:dyDescent="0.25">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2:40" s="4" customFormat="1" x14ac:dyDescent="0.25">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2:40" s="4" customFormat="1" x14ac:dyDescent="0.25">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2:40" s="4" customFormat="1" x14ac:dyDescent="0.25">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2:40" s="4" customFormat="1" x14ac:dyDescent="0.25">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2:40" s="4" customFormat="1" x14ac:dyDescent="0.25">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2:40" s="4" customFormat="1" x14ac:dyDescent="0.25">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2:40" s="4" customFormat="1" x14ac:dyDescent="0.25">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2:40" s="4" customFormat="1" x14ac:dyDescent="0.25">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2:40" s="4" customFormat="1" x14ac:dyDescent="0.25">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2:40" s="4" customFormat="1" x14ac:dyDescent="0.25">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2:40" s="4" customFormat="1" x14ac:dyDescent="0.25">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2:40" s="4" customFormat="1" x14ac:dyDescent="0.25">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2:40" s="4" customFormat="1" x14ac:dyDescent="0.25">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2:40" s="4" customFormat="1" x14ac:dyDescent="0.25">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2:40" s="4" customFormat="1" x14ac:dyDescent="0.25">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2:40" s="4" customFormat="1" x14ac:dyDescent="0.25">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2:40" s="4" customFormat="1" x14ac:dyDescent="0.25">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2:40" s="4" customFormat="1" x14ac:dyDescent="0.25">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2:40" s="4" customFormat="1" x14ac:dyDescent="0.25">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2:40" s="4" customFormat="1" x14ac:dyDescent="0.25">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2:40" s="4" customFormat="1" x14ac:dyDescent="0.25">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2:40" s="4" customFormat="1" x14ac:dyDescent="0.25">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2:40" s="4" customFormat="1" x14ac:dyDescent="0.25">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2:40" s="4" customFormat="1" x14ac:dyDescent="0.25">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2:40" s="4" customFormat="1" x14ac:dyDescent="0.25">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2:40" s="4" customFormat="1" x14ac:dyDescent="0.25">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2:40" s="4" customFormat="1" x14ac:dyDescent="0.25">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2:40" s="4" customFormat="1" x14ac:dyDescent="0.25">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2:40" s="4" customFormat="1" x14ac:dyDescent="0.25">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2:40" s="4" customFormat="1" x14ac:dyDescent="0.25">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2:40" s="4" customFormat="1" x14ac:dyDescent="0.25">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2:40" s="4" customFormat="1" x14ac:dyDescent="0.25">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2:40" s="4" customFormat="1" x14ac:dyDescent="0.25">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2:40" s="4" customFormat="1" x14ac:dyDescent="0.25">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2:40" s="4" customFormat="1" x14ac:dyDescent="0.25">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2:40" s="4" customFormat="1" x14ac:dyDescent="0.25">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2:40" s="4" customFormat="1" x14ac:dyDescent="0.25">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2:40" s="4" customFormat="1" x14ac:dyDescent="0.25">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2:40" s="4" customFormat="1" x14ac:dyDescent="0.25">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2:40" s="4" customFormat="1" x14ac:dyDescent="0.25">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2:40" s="4" customFormat="1" x14ac:dyDescent="0.25">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2:40" s="4" customFormat="1" x14ac:dyDescent="0.25">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2:40" s="4" customFormat="1" x14ac:dyDescent="0.25">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2:40" s="4" customFormat="1" x14ac:dyDescent="0.25">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2:40" s="4" customFormat="1" x14ac:dyDescent="0.25">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2:40" s="4" customFormat="1" x14ac:dyDescent="0.25">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2:40" s="4" customFormat="1" x14ac:dyDescent="0.25">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2:40" s="4" customFormat="1" x14ac:dyDescent="0.25">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2:40" s="4" customFormat="1" x14ac:dyDescent="0.25">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2:40" s="4" customFormat="1" x14ac:dyDescent="0.25">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2:40" s="4" customFormat="1" x14ac:dyDescent="0.25">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2:40" s="4" customFormat="1" x14ac:dyDescent="0.25">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2:40" s="4" customFormat="1" x14ac:dyDescent="0.25">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2:40" s="4" customFormat="1" x14ac:dyDescent="0.25">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2:40" s="4" customFormat="1" x14ac:dyDescent="0.25">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2:40" s="4" customFormat="1" x14ac:dyDescent="0.25">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2:40" s="4" customFormat="1" x14ac:dyDescent="0.25">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2:40" s="4" customFormat="1" x14ac:dyDescent="0.25">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2:40" s="4" customFormat="1" x14ac:dyDescent="0.25">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2:40" s="4" customFormat="1" x14ac:dyDescent="0.25">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2:40" s="4" customFormat="1" x14ac:dyDescent="0.25">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2:40" s="4" customFormat="1" x14ac:dyDescent="0.25">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2:40" s="4" customFormat="1" x14ac:dyDescent="0.25">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2:40" s="4" customFormat="1" x14ac:dyDescent="0.25">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2:40" s="4" customFormat="1" x14ac:dyDescent="0.25">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2:40" s="4" customFormat="1" x14ac:dyDescent="0.25">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2:40" s="4" customFormat="1" x14ac:dyDescent="0.25">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2:40" s="4" customFormat="1" x14ac:dyDescent="0.25">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2:40" s="4" customFormat="1" x14ac:dyDescent="0.25">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2:40" s="4" customFormat="1" x14ac:dyDescent="0.25">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2:40" s="4" customFormat="1" x14ac:dyDescent="0.25">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2:40" s="4" customFormat="1" x14ac:dyDescent="0.25">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2:40" s="4" customFormat="1" x14ac:dyDescent="0.25">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2:40" s="4" customFormat="1" x14ac:dyDescent="0.25">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2:40" s="4" customFormat="1" x14ac:dyDescent="0.25">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2:40" s="4" customFormat="1" x14ac:dyDescent="0.25">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2:40" s="4" customFormat="1" x14ac:dyDescent="0.25">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2:40" s="4" customFormat="1" x14ac:dyDescent="0.25">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2:40" s="4" customFormat="1" x14ac:dyDescent="0.25">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2:40" s="4" customFormat="1" x14ac:dyDescent="0.25">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2:40" s="4" customFormat="1" x14ac:dyDescent="0.25">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2:40" s="4" customFormat="1" x14ac:dyDescent="0.25">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2:40" s="4" customFormat="1" x14ac:dyDescent="0.25">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2:40" s="4" customFormat="1" x14ac:dyDescent="0.25">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2:40" s="4" customFormat="1" x14ac:dyDescent="0.25">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2:40" s="4" customFormat="1" x14ac:dyDescent="0.25">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2:40" s="4" customFormat="1" x14ac:dyDescent="0.25">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2:40" s="4" customFormat="1" x14ac:dyDescent="0.25">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2:40" s="4" customFormat="1" x14ac:dyDescent="0.25">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2:40" s="4" customFormat="1" x14ac:dyDescent="0.25">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2:40" s="4" customFormat="1" x14ac:dyDescent="0.25">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2:40" s="4" customFormat="1" x14ac:dyDescent="0.25">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2:40" s="4" customFormat="1" x14ac:dyDescent="0.25">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2:40" s="4" customFormat="1" x14ac:dyDescent="0.25">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2:40" s="4" customFormat="1" x14ac:dyDescent="0.25">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2:40" s="4" customFormat="1" x14ac:dyDescent="0.25">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2:40" s="4" customFormat="1" x14ac:dyDescent="0.25">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2:40" s="4" customFormat="1" x14ac:dyDescent="0.25">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2:40" s="4" customFormat="1" x14ac:dyDescent="0.25">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2:40" s="4" customFormat="1" x14ac:dyDescent="0.25">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2:40" s="4" customFormat="1" x14ac:dyDescent="0.25">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2:40" s="4" customFormat="1" x14ac:dyDescent="0.25">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2:40" s="4" customFormat="1" x14ac:dyDescent="0.25">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2:40" s="4" customFormat="1" x14ac:dyDescent="0.25">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2:40" s="4" customFormat="1" x14ac:dyDescent="0.25">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2:40" s="4" customFormat="1" x14ac:dyDescent="0.25">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2:40" s="4" customFormat="1" x14ac:dyDescent="0.25">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2:40" s="4" customFormat="1" x14ac:dyDescent="0.25">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2:40" s="4" customFormat="1" x14ac:dyDescent="0.25">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2:40" s="4" customFormat="1" x14ac:dyDescent="0.25">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2:40" s="4" customFormat="1" x14ac:dyDescent="0.25">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2:40" s="4" customFormat="1" x14ac:dyDescent="0.25">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2:40" s="4" customFormat="1" x14ac:dyDescent="0.25">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2:40" s="4" customFormat="1" x14ac:dyDescent="0.25">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2:40" s="4" customFormat="1" x14ac:dyDescent="0.25">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2:40" s="4" customFormat="1" x14ac:dyDescent="0.25">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2:40" s="4" customFormat="1" x14ac:dyDescent="0.25">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2:40" s="4" customFormat="1" x14ac:dyDescent="0.25">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2:40" s="4" customFormat="1" x14ac:dyDescent="0.25">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2:40" s="4" customFormat="1" x14ac:dyDescent="0.25">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2:40" s="4" customFormat="1" x14ac:dyDescent="0.25">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2:40" s="4" customFormat="1" x14ac:dyDescent="0.25">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2:40" s="4" customFormat="1" x14ac:dyDescent="0.25">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2:40" s="4" customFormat="1" x14ac:dyDescent="0.25">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2:40" s="4" customFormat="1" x14ac:dyDescent="0.25">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2:40" s="4" customFormat="1" x14ac:dyDescent="0.25">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2:40" s="4" customFormat="1" x14ac:dyDescent="0.25">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2:40" s="4" customFormat="1" x14ac:dyDescent="0.25">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2:40" s="4" customFormat="1" x14ac:dyDescent="0.25">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2:40" s="4" customFormat="1" x14ac:dyDescent="0.25">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2:40" s="4" customFormat="1" x14ac:dyDescent="0.25">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sheetData>
  <mergeCells count="14">
    <mergeCell ref="B36:B37"/>
    <mergeCell ref="C36:C37"/>
    <mergeCell ref="B3:X3"/>
    <mergeCell ref="B5:B6"/>
    <mergeCell ref="C5:C6"/>
    <mergeCell ref="D5:H5"/>
    <mergeCell ref="I5:M5"/>
    <mergeCell ref="N5:S5"/>
    <mergeCell ref="T5:X5"/>
    <mergeCell ref="Y5:AC5"/>
    <mergeCell ref="D36:H36"/>
    <mergeCell ref="I36:M36"/>
    <mergeCell ref="S36:W36"/>
    <mergeCell ref="N36:R36"/>
  </mergeCells>
  <pageMargins left="0.7" right="0.7" top="0.75" bottom="0.75" header="0.3" footer="0.3"/>
  <pageSetup paperSize="5" orientation="portrait" r:id="rId1"/>
  <ignoredErrors>
    <ignoredError sqref="W38:W63" formulaRange="1"/>
  </ignoredError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85"/>
  <sheetViews>
    <sheetView workbookViewId="0"/>
  </sheetViews>
  <sheetFormatPr baseColWidth="10" defaultRowHeight="15" x14ac:dyDescent="0.25"/>
  <cols>
    <col min="1" max="1" width="14.140625" style="4" customWidth="1"/>
    <col min="2" max="2" width="7.140625" style="4" customWidth="1"/>
    <col min="3" max="3" width="17.140625" style="336" customWidth="1"/>
    <col min="4" max="4" width="15.140625" style="336" customWidth="1"/>
    <col min="5" max="5" width="14.140625" style="336" customWidth="1"/>
    <col min="6" max="6" width="14.85546875" style="336" customWidth="1"/>
    <col min="7" max="29" width="11.42578125" style="4"/>
  </cols>
  <sheetData>
    <row r="1" spans="3:6" s="4" customFormat="1" x14ac:dyDescent="0.25">
      <c r="C1" s="6"/>
      <c r="D1" s="6"/>
      <c r="E1" s="6"/>
      <c r="F1" s="6"/>
    </row>
    <row r="2" spans="3:6" s="4" customFormat="1" x14ac:dyDescent="0.25">
      <c r="C2" s="6"/>
      <c r="D2" s="6"/>
      <c r="E2" s="6"/>
      <c r="F2" s="6"/>
    </row>
    <row r="3" spans="3:6" s="4" customFormat="1" x14ac:dyDescent="0.25">
      <c r="C3" s="6"/>
      <c r="D3" s="254" t="s">
        <v>181</v>
      </c>
      <c r="E3" s="254"/>
      <c r="F3" s="254"/>
    </row>
    <row r="4" spans="3:6" s="4" customFormat="1" ht="34.5" customHeight="1" x14ac:dyDescent="0.25">
      <c r="C4" s="6"/>
      <c r="E4" s="6"/>
      <c r="F4" s="6"/>
    </row>
    <row r="5" spans="3:6" ht="43.5" customHeight="1" x14ac:dyDescent="0.25">
      <c r="C5" s="270" t="s">
        <v>139</v>
      </c>
      <c r="D5" s="233" t="s">
        <v>180</v>
      </c>
      <c r="E5" s="270" t="s">
        <v>173</v>
      </c>
      <c r="F5" s="342" t="s">
        <v>174</v>
      </c>
    </row>
    <row r="6" spans="3:6" x14ac:dyDescent="0.25">
      <c r="C6" s="324" t="s">
        <v>146</v>
      </c>
      <c r="D6" s="327">
        <v>4764</v>
      </c>
      <c r="E6" s="343">
        <v>5169</v>
      </c>
      <c r="F6" s="344">
        <f>(D6/E6)*100</f>
        <v>92.164828786999422</v>
      </c>
    </row>
    <row r="7" spans="3:6" x14ac:dyDescent="0.25">
      <c r="C7" s="328" t="s">
        <v>147</v>
      </c>
      <c r="D7" s="330">
        <v>7278</v>
      </c>
      <c r="E7" s="345">
        <v>7590</v>
      </c>
      <c r="F7" s="346">
        <f t="shared" ref="F7:F31" si="0">(D7/E7)*100</f>
        <v>95.889328063241109</v>
      </c>
    </row>
    <row r="8" spans="3:6" x14ac:dyDescent="0.25">
      <c r="C8" s="328" t="s">
        <v>148</v>
      </c>
      <c r="D8" s="330">
        <v>2649</v>
      </c>
      <c r="E8" s="345">
        <v>2762</v>
      </c>
      <c r="F8" s="346">
        <f t="shared" si="0"/>
        <v>95.908761766835624</v>
      </c>
    </row>
    <row r="9" spans="3:6" x14ac:dyDescent="0.25">
      <c r="C9" s="328" t="s">
        <v>149</v>
      </c>
      <c r="D9" s="330">
        <v>2427</v>
      </c>
      <c r="E9" s="345">
        <v>2558</v>
      </c>
      <c r="F9" s="346">
        <f t="shared" si="0"/>
        <v>94.878811571540268</v>
      </c>
    </row>
    <row r="10" spans="3:6" x14ac:dyDescent="0.25">
      <c r="C10" s="328" t="s">
        <v>150</v>
      </c>
      <c r="D10" s="330">
        <v>10391</v>
      </c>
      <c r="E10" s="345">
        <v>11864</v>
      </c>
      <c r="F10" s="346">
        <f t="shared" si="0"/>
        <v>87.584288604180713</v>
      </c>
    </row>
    <row r="11" spans="3:6" x14ac:dyDescent="0.25">
      <c r="C11" s="328" t="s">
        <v>151</v>
      </c>
      <c r="D11" s="330">
        <v>2354</v>
      </c>
      <c r="E11" s="345">
        <v>2661</v>
      </c>
      <c r="F11" s="346">
        <f t="shared" si="0"/>
        <v>88.462983840661408</v>
      </c>
    </row>
    <row r="12" spans="3:6" x14ac:dyDescent="0.25">
      <c r="C12" s="328" t="s">
        <v>152</v>
      </c>
      <c r="D12" s="330">
        <v>16323</v>
      </c>
      <c r="E12" s="345">
        <v>17740</v>
      </c>
      <c r="F12" s="346">
        <f t="shared" si="0"/>
        <v>92.012401352874861</v>
      </c>
    </row>
    <row r="13" spans="3:6" x14ac:dyDescent="0.25">
      <c r="C13" s="328" t="s">
        <v>153</v>
      </c>
      <c r="D13" s="330">
        <v>1643</v>
      </c>
      <c r="E13" s="345">
        <v>1420</v>
      </c>
      <c r="F13" s="346">
        <f t="shared" si="0"/>
        <v>115.70422535211267</v>
      </c>
    </row>
    <row r="14" spans="3:6" x14ac:dyDescent="0.25">
      <c r="C14" s="328" t="s">
        <v>154</v>
      </c>
      <c r="D14" s="330">
        <v>3967</v>
      </c>
      <c r="E14" s="345">
        <v>5800</v>
      </c>
      <c r="F14" s="346">
        <f t="shared" si="0"/>
        <v>68.396551724137936</v>
      </c>
    </row>
    <row r="15" spans="3:6" x14ac:dyDescent="0.25">
      <c r="C15" s="328" t="s">
        <v>155</v>
      </c>
      <c r="D15" s="330">
        <v>2115</v>
      </c>
      <c r="E15" s="345">
        <v>2431</v>
      </c>
      <c r="F15" s="346">
        <f t="shared" si="0"/>
        <v>87.001234060057584</v>
      </c>
    </row>
    <row r="16" spans="3:6" x14ac:dyDescent="0.25">
      <c r="C16" s="328" t="s">
        <v>156</v>
      </c>
      <c r="D16" s="330">
        <v>3392</v>
      </c>
      <c r="E16" s="345">
        <v>4031</v>
      </c>
      <c r="F16" s="346">
        <f t="shared" si="0"/>
        <v>84.14785413048871</v>
      </c>
    </row>
    <row r="17" spans="3:6" x14ac:dyDescent="0.25">
      <c r="C17" s="328" t="s">
        <v>157</v>
      </c>
      <c r="D17" s="330">
        <v>524</v>
      </c>
      <c r="E17" s="345">
        <v>907</v>
      </c>
      <c r="F17" s="346">
        <f t="shared" si="0"/>
        <v>57.7728776185226</v>
      </c>
    </row>
    <row r="18" spans="3:6" x14ac:dyDescent="0.25">
      <c r="C18" s="328" t="s">
        <v>158</v>
      </c>
      <c r="D18" s="330">
        <v>4473</v>
      </c>
      <c r="E18" s="345">
        <v>8011</v>
      </c>
      <c r="F18" s="346">
        <f t="shared" si="0"/>
        <v>55.835725876919241</v>
      </c>
    </row>
    <row r="19" spans="3:6" x14ac:dyDescent="0.25">
      <c r="C19" s="328" t="s">
        <v>159</v>
      </c>
      <c r="D19" s="330">
        <v>1659</v>
      </c>
      <c r="E19" s="345">
        <v>1783</v>
      </c>
      <c r="F19" s="346">
        <f t="shared" si="0"/>
        <v>93.045429052159278</v>
      </c>
    </row>
    <row r="20" spans="3:6" x14ac:dyDescent="0.25">
      <c r="C20" s="328" t="s">
        <v>160</v>
      </c>
      <c r="D20" s="330">
        <v>2844</v>
      </c>
      <c r="E20" s="345">
        <v>3865</v>
      </c>
      <c r="F20" s="346">
        <f t="shared" si="0"/>
        <v>73.583441138421733</v>
      </c>
    </row>
    <row r="21" spans="3:6" x14ac:dyDescent="0.25">
      <c r="C21" s="328" t="s">
        <v>161</v>
      </c>
      <c r="D21" s="330">
        <v>3667</v>
      </c>
      <c r="E21" s="345">
        <v>4335</v>
      </c>
      <c r="F21" s="346">
        <f t="shared" si="0"/>
        <v>84.590542099192618</v>
      </c>
    </row>
    <row r="22" spans="3:6" x14ac:dyDescent="0.25">
      <c r="C22" s="328" t="s">
        <v>162</v>
      </c>
      <c r="D22" s="330">
        <v>4748</v>
      </c>
      <c r="E22" s="345">
        <v>6790</v>
      </c>
      <c r="F22" s="346">
        <f t="shared" si="0"/>
        <v>69.926362297496311</v>
      </c>
    </row>
    <row r="23" spans="3:6" x14ac:dyDescent="0.25">
      <c r="C23" s="328" t="s">
        <v>163</v>
      </c>
      <c r="D23" s="330">
        <v>10701</v>
      </c>
      <c r="E23" s="345">
        <v>13981</v>
      </c>
      <c r="F23" s="346">
        <f t="shared" si="0"/>
        <v>76.539589442815242</v>
      </c>
    </row>
    <row r="24" spans="3:6" x14ac:dyDescent="0.25">
      <c r="C24" s="328" t="s">
        <v>164</v>
      </c>
      <c r="D24" s="330">
        <v>2618</v>
      </c>
      <c r="E24" s="345">
        <v>2417</v>
      </c>
      <c r="F24" s="346">
        <f t="shared" si="0"/>
        <v>108.3160943318163</v>
      </c>
    </row>
    <row r="25" spans="3:6" x14ac:dyDescent="0.25">
      <c r="C25" s="328" t="s">
        <v>165</v>
      </c>
      <c r="D25" s="330">
        <v>3839</v>
      </c>
      <c r="E25" s="345">
        <v>4343</v>
      </c>
      <c r="F25" s="346">
        <f t="shared" si="0"/>
        <v>88.39511858162561</v>
      </c>
    </row>
    <row r="26" spans="3:6" x14ac:dyDescent="0.25">
      <c r="C26" s="328" t="s">
        <v>166</v>
      </c>
      <c r="D26" s="330">
        <v>4654</v>
      </c>
      <c r="E26" s="345">
        <v>6342</v>
      </c>
      <c r="F26" s="346">
        <f t="shared" si="0"/>
        <v>73.383790602333647</v>
      </c>
    </row>
    <row r="27" spans="3:6" x14ac:dyDescent="0.25">
      <c r="C27" s="328" t="s">
        <v>167</v>
      </c>
      <c r="D27" s="330">
        <v>1114</v>
      </c>
      <c r="E27" s="345">
        <v>1770</v>
      </c>
      <c r="F27" s="346">
        <f t="shared" si="0"/>
        <v>62.93785310734463</v>
      </c>
    </row>
    <row r="28" spans="3:6" x14ac:dyDescent="0.25">
      <c r="C28" s="328" t="s">
        <v>168</v>
      </c>
      <c r="D28" s="330">
        <v>5790</v>
      </c>
      <c r="E28" s="345">
        <v>6150</v>
      </c>
      <c r="F28" s="346">
        <f t="shared" si="0"/>
        <v>94.146341463414629</v>
      </c>
    </row>
    <row r="29" spans="3:6" x14ac:dyDescent="0.25">
      <c r="C29" s="328" t="s">
        <v>169</v>
      </c>
      <c r="D29" s="330">
        <v>2304</v>
      </c>
      <c r="E29" s="345">
        <v>1980</v>
      </c>
      <c r="F29" s="346">
        <f t="shared" si="0"/>
        <v>116.36363636363636</v>
      </c>
    </row>
    <row r="30" spans="3:6" x14ac:dyDescent="0.25">
      <c r="C30" s="328" t="s">
        <v>170</v>
      </c>
      <c r="D30" s="330">
        <v>10146</v>
      </c>
      <c r="E30" s="345">
        <v>11439</v>
      </c>
      <c r="F30" s="346">
        <f t="shared" si="0"/>
        <v>88.696564384998695</v>
      </c>
    </row>
    <row r="31" spans="3:6" x14ac:dyDescent="0.25">
      <c r="C31" s="332" t="s">
        <v>171</v>
      </c>
      <c r="D31" s="335">
        <v>3005</v>
      </c>
      <c r="E31" s="347">
        <v>3119</v>
      </c>
      <c r="F31" s="348">
        <f t="shared" si="0"/>
        <v>96.344982366143</v>
      </c>
    </row>
    <row r="32" spans="3:6" s="4" customFormat="1" x14ac:dyDescent="0.25">
      <c r="C32" s="6"/>
      <c r="D32" s="6"/>
      <c r="E32" s="6"/>
      <c r="F32" s="6"/>
    </row>
    <row r="33" spans="3:6" s="4" customFormat="1" x14ac:dyDescent="0.25">
      <c r="C33" s="6"/>
      <c r="D33" s="6"/>
      <c r="E33" s="6"/>
      <c r="F33" s="6"/>
    </row>
    <row r="34" spans="3:6" s="4" customFormat="1" x14ac:dyDescent="0.25">
      <c r="C34" s="6"/>
      <c r="D34" s="6"/>
      <c r="E34" s="6"/>
      <c r="F34" s="6"/>
    </row>
    <row r="35" spans="3:6" s="4" customFormat="1" x14ac:dyDescent="0.25">
      <c r="C35" s="6"/>
      <c r="D35" s="6"/>
      <c r="E35" s="6"/>
      <c r="F35" s="6"/>
    </row>
    <row r="36" spans="3:6" s="4" customFormat="1" x14ac:dyDescent="0.25">
      <c r="C36" s="6"/>
      <c r="D36" s="6"/>
      <c r="E36" s="6"/>
      <c r="F36" s="6"/>
    </row>
    <row r="37" spans="3:6" s="4" customFormat="1" x14ac:dyDescent="0.25">
      <c r="C37" s="6"/>
      <c r="D37" s="6"/>
      <c r="E37" s="6"/>
      <c r="F37" s="6"/>
    </row>
    <row r="38" spans="3:6" s="4" customFormat="1" x14ac:dyDescent="0.25">
      <c r="C38" s="6"/>
      <c r="D38" s="6"/>
      <c r="E38" s="6"/>
      <c r="F38" s="6"/>
    </row>
    <row r="39" spans="3:6" s="4" customFormat="1" x14ac:dyDescent="0.25">
      <c r="C39" s="6"/>
      <c r="D39" s="6"/>
      <c r="E39" s="6"/>
      <c r="F39" s="6"/>
    </row>
    <row r="40" spans="3:6" s="4" customFormat="1" x14ac:dyDescent="0.25">
      <c r="C40" s="6"/>
      <c r="D40" s="6"/>
      <c r="E40" s="6"/>
      <c r="F40" s="6"/>
    </row>
    <row r="41" spans="3:6" s="4" customFormat="1" x14ac:dyDescent="0.25">
      <c r="C41" s="6"/>
      <c r="D41" s="6"/>
      <c r="E41" s="6"/>
      <c r="F41" s="6"/>
    </row>
    <row r="42" spans="3:6" s="4" customFormat="1" x14ac:dyDescent="0.25">
      <c r="C42" s="6"/>
      <c r="D42" s="6"/>
      <c r="E42" s="6"/>
      <c r="F42" s="6"/>
    </row>
    <row r="43" spans="3:6" s="4" customFormat="1" x14ac:dyDescent="0.25">
      <c r="C43" s="6"/>
      <c r="D43" s="6"/>
      <c r="E43" s="6"/>
      <c r="F43" s="6"/>
    </row>
    <row r="44" spans="3:6" s="4" customFormat="1" x14ac:dyDescent="0.25">
      <c r="C44" s="6"/>
      <c r="D44" s="6"/>
      <c r="E44" s="6"/>
      <c r="F44" s="6"/>
    </row>
    <row r="45" spans="3:6" s="4" customFormat="1" x14ac:dyDescent="0.25">
      <c r="C45" s="6"/>
      <c r="D45" s="6"/>
      <c r="E45" s="6"/>
      <c r="F45" s="6"/>
    </row>
    <row r="46" spans="3:6" s="4" customFormat="1" x14ac:dyDescent="0.25">
      <c r="C46" s="6"/>
      <c r="D46" s="6"/>
      <c r="E46" s="6"/>
      <c r="F46" s="6"/>
    </row>
    <row r="47" spans="3:6" s="4" customFormat="1" x14ac:dyDescent="0.25">
      <c r="C47" s="6"/>
      <c r="D47" s="6"/>
      <c r="E47" s="6"/>
      <c r="F47" s="6"/>
    </row>
    <row r="48" spans="3:6" s="4" customFormat="1" x14ac:dyDescent="0.25">
      <c r="C48" s="6"/>
      <c r="D48" s="6"/>
      <c r="E48" s="6"/>
      <c r="F48" s="6"/>
    </row>
    <row r="49" spans="3:6" s="4" customFormat="1" x14ac:dyDescent="0.25">
      <c r="C49" s="6"/>
      <c r="D49" s="6"/>
      <c r="E49" s="6"/>
      <c r="F49" s="6"/>
    </row>
    <row r="50" spans="3:6" s="4" customFormat="1" x14ac:dyDescent="0.25">
      <c r="C50" s="6"/>
      <c r="D50" s="6"/>
      <c r="E50" s="6"/>
      <c r="F50" s="6"/>
    </row>
    <row r="51" spans="3:6" s="4" customFormat="1" x14ac:dyDescent="0.25">
      <c r="C51" s="6"/>
      <c r="D51" s="6"/>
      <c r="E51" s="6"/>
      <c r="F51" s="6"/>
    </row>
    <row r="52" spans="3:6" s="4" customFormat="1" x14ac:dyDescent="0.25">
      <c r="C52" s="6"/>
      <c r="D52" s="6"/>
      <c r="E52" s="6"/>
      <c r="F52" s="6"/>
    </row>
    <row r="53" spans="3:6" s="4" customFormat="1" x14ac:dyDescent="0.25">
      <c r="C53" s="6"/>
      <c r="D53" s="6"/>
      <c r="E53" s="6"/>
      <c r="F53" s="6"/>
    </row>
    <row r="54" spans="3:6" s="4" customFormat="1" x14ac:dyDescent="0.25">
      <c r="C54" s="6"/>
      <c r="D54" s="6"/>
      <c r="E54" s="6"/>
      <c r="F54" s="6"/>
    </row>
    <row r="55" spans="3:6" s="4" customFormat="1" x14ac:dyDescent="0.25">
      <c r="C55" s="6"/>
      <c r="D55" s="6"/>
      <c r="E55" s="6"/>
      <c r="F55" s="6"/>
    </row>
    <row r="56" spans="3:6" s="4" customFormat="1" x14ac:dyDescent="0.25">
      <c r="C56" s="6"/>
      <c r="D56" s="6"/>
      <c r="E56" s="6"/>
      <c r="F56" s="6"/>
    </row>
    <row r="57" spans="3:6" s="4" customFormat="1" x14ac:dyDescent="0.25">
      <c r="C57" s="6"/>
      <c r="D57" s="6"/>
      <c r="E57" s="6"/>
      <c r="F57" s="6"/>
    </row>
    <row r="58" spans="3:6" s="4" customFormat="1" x14ac:dyDescent="0.25">
      <c r="C58" s="6"/>
      <c r="D58" s="6"/>
      <c r="E58" s="6"/>
      <c r="F58" s="6"/>
    </row>
    <row r="59" spans="3:6" s="4" customFormat="1" x14ac:dyDescent="0.25">
      <c r="C59" s="6"/>
      <c r="D59" s="6"/>
      <c r="E59" s="6"/>
      <c r="F59" s="6"/>
    </row>
    <row r="60" spans="3:6" s="4" customFormat="1" x14ac:dyDescent="0.25">
      <c r="C60" s="6"/>
      <c r="D60" s="6"/>
      <c r="E60" s="6"/>
      <c r="F60" s="6"/>
    </row>
    <row r="61" spans="3:6" s="4" customFormat="1" x14ac:dyDescent="0.25">
      <c r="C61" s="6"/>
      <c r="D61" s="6"/>
      <c r="E61" s="6"/>
      <c r="F61" s="6"/>
    </row>
    <row r="62" spans="3:6" s="4" customFormat="1" x14ac:dyDescent="0.25">
      <c r="C62" s="6"/>
      <c r="D62" s="6"/>
      <c r="E62" s="6"/>
      <c r="F62" s="6"/>
    </row>
    <row r="63" spans="3:6" s="4" customFormat="1" x14ac:dyDescent="0.25">
      <c r="C63" s="6"/>
      <c r="D63" s="6"/>
      <c r="E63" s="6"/>
      <c r="F63" s="6"/>
    </row>
    <row r="64" spans="3:6" s="4" customFormat="1" x14ac:dyDescent="0.25">
      <c r="C64" s="6"/>
      <c r="D64" s="6"/>
      <c r="E64" s="6"/>
      <c r="F64" s="6"/>
    </row>
    <row r="65" spans="3:6" s="4" customFormat="1" x14ac:dyDescent="0.25">
      <c r="C65" s="6"/>
      <c r="D65" s="6"/>
      <c r="E65" s="6"/>
      <c r="F65" s="6"/>
    </row>
    <row r="66" spans="3:6" s="4" customFormat="1" x14ac:dyDescent="0.25">
      <c r="C66" s="6"/>
      <c r="D66" s="6"/>
      <c r="E66" s="6"/>
      <c r="F66" s="6"/>
    </row>
    <row r="67" spans="3:6" s="4" customFormat="1" x14ac:dyDescent="0.25">
      <c r="C67" s="6"/>
      <c r="D67" s="6"/>
      <c r="E67" s="6"/>
      <c r="F67" s="6"/>
    </row>
    <row r="68" spans="3:6" s="4" customFormat="1" x14ac:dyDescent="0.25">
      <c r="C68" s="6"/>
      <c r="D68" s="6"/>
      <c r="E68" s="6"/>
      <c r="F68" s="6"/>
    </row>
    <row r="69" spans="3:6" s="4" customFormat="1" x14ac:dyDescent="0.25">
      <c r="C69" s="6"/>
      <c r="D69" s="6"/>
      <c r="E69" s="6"/>
      <c r="F69" s="6"/>
    </row>
    <row r="70" spans="3:6" s="4" customFormat="1" x14ac:dyDescent="0.25">
      <c r="C70" s="6"/>
      <c r="D70" s="6"/>
      <c r="E70" s="6"/>
      <c r="F70" s="6"/>
    </row>
    <row r="71" spans="3:6" s="4" customFormat="1" x14ac:dyDescent="0.25">
      <c r="C71" s="6"/>
      <c r="D71" s="6"/>
      <c r="E71" s="6"/>
      <c r="F71" s="6"/>
    </row>
    <row r="72" spans="3:6" s="4" customFormat="1" x14ac:dyDescent="0.25">
      <c r="C72" s="6"/>
      <c r="D72" s="6"/>
      <c r="E72" s="6"/>
      <c r="F72" s="6"/>
    </row>
    <row r="73" spans="3:6" s="4" customFormat="1" x14ac:dyDescent="0.25">
      <c r="C73" s="6"/>
      <c r="D73" s="6"/>
      <c r="E73" s="6"/>
      <c r="F73" s="6"/>
    </row>
    <row r="74" spans="3:6" s="4" customFormat="1" x14ac:dyDescent="0.25">
      <c r="C74" s="6"/>
      <c r="D74" s="6"/>
      <c r="E74" s="6"/>
      <c r="F74" s="6"/>
    </row>
    <row r="75" spans="3:6" s="4" customFormat="1" x14ac:dyDescent="0.25">
      <c r="C75" s="6"/>
      <c r="D75" s="6"/>
      <c r="E75" s="6"/>
      <c r="F75" s="6"/>
    </row>
    <row r="76" spans="3:6" s="4" customFormat="1" x14ac:dyDescent="0.25">
      <c r="C76" s="6"/>
      <c r="D76" s="6"/>
      <c r="E76" s="6"/>
      <c r="F76" s="6"/>
    </row>
    <row r="77" spans="3:6" s="4" customFormat="1" x14ac:dyDescent="0.25">
      <c r="C77" s="6"/>
      <c r="D77" s="6"/>
      <c r="E77" s="6"/>
      <c r="F77" s="6"/>
    </row>
    <row r="78" spans="3:6" s="4" customFormat="1" x14ac:dyDescent="0.25">
      <c r="C78" s="6"/>
      <c r="D78" s="6"/>
      <c r="E78" s="6"/>
      <c r="F78" s="6"/>
    </row>
    <row r="79" spans="3:6" s="4" customFormat="1" x14ac:dyDescent="0.25">
      <c r="C79" s="6"/>
      <c r="D79" s="6"/>
      <c r="E79" s="6"/>
      <c r="F79" s="6"/>
    </row>
    <row r="80" spans="3:6" s="4" customFormat="1" x14ac:dyDescent="0.25">
      <c r="C80" s="6"/>
      <c r="D80" s="6"/>
      <c r="E80" s="6"/>
      <c r="F80" s="6"/>
    </row>
    <row r="81" spans="3:6" s="4" customFormat="1" x14ac:dyDescent="0.25">
      <c r="C81" s="6"/>
      <c r="D81" s="6"/>
      <c r="E81" s="6"/>
      <c r="F81" s="6"/>
    </row>
    <row r="82" spans="3:6" s="4" customFormat="1" x14ac:dyDescent="0.25">
      <c r="C82" s="6"/>
      <c r="D82" s="6"/>
      <c r="E82" s="6"/>
      <c r="F82" s="6"/>
    </row>
    <row r="83" spans="3:6" s="4" customFormat="1" x14ac:dyDescent="0.25">
      <c r="C83" s="6"/>
      <c r="D83" s="6"/>
      <c r="E83" s="6"/>
      <c r="F83" s="6"/>
    </row>
    <row r="84" spans="3:6" s="4" customFormat="1" x14ac:dyDescent="0.25">
      <c r="C84" s="6"/>
      <c r="D84" s="6"/>
      <c r="E84" s="6"/>
      <c r="F84" s="6"/>
    </row>
    <row r="85" spans="3:6" s="4" customFormat="1" x14ac:dyDescent="0.25">
      <c r="C85" s="6"/>
      <c r="D85" s="6"/>
      <c r="E85" s="6"/>
      <c r="F85" s="6"/>
    </row>
    <row r="86" spans="3:6" s="4" customFormat="1" x14ac:dyDescent="0.25">
      <c r="C86" s="6"/>
      <c r="D86" s="6"/>
      <c r="E86" s="6"/>
      <c r="F86" s="6"/>
    </row>
    <row r="87" spans="3:6" s="4" customFormat="1" x14ac:dyDescent="0.25">
      <c r="C87" s="6"/>
      <c r="D87" s="6"/>
      <c r="E87" s="6"/>
      <c r="F87" s="6"/>
    </row>
    <row r="88" spans="3:6" s="4" customFormat="1" x14ac:dyDescent="0.25">
      <c r="C88" s="6"/>
      <c r="D88" s="6"/>
      <c r="E88" s="6"/>
      <c r="F88" s="6"/>
    </row>
    <row r="89" spans="3:6" s="4" customFormat="1" x14ac:dyDescent="0.25">
      <c r="C89" s="6"/>
      <c r="D89" s="6"/>
      <c r="E89" s="6"/>
      <c r="F89" s="6"/>
    </row>
    <row r="90" spans="3:6" s="4" customFormat="1" x14ac:dyDescent="0.25">
      <c r="C90" s="6"/>
      <c r="D90" s="6"/>
      <c r="E90" s="6"/>
      <c r="F90" s="6"/>
    </row>
    <row r="91" spans="3:6" s="4" customFormat="1" x14ac:dyDescent="0.25">
      <c r="C91" s="6"/>
      <c r="D91" s="6"/>
      <c r="E91" s="6"/>
      <c r="F91" s="6"/>
    </row>
    <row r="92" spans="3:6" s="4" customFormat="1" x14ac:dyDescent="0.25">
      <c r="C92" s="6"/>
      <c r="D92" s="6"/>
      <c r="E92" s="6"/>
      <c r="F92" s="6"/>
    </row>
    <row r="93" spans="3:6" s="4" customFormat="1" x14ac:dyDescent="0.25">
      <c r="C93" s="6"/>
      <c r="D93" s="6"/>
      <c r="E93" s="6"/>
      <c r="F93" s="6"/>
    </row>
    <row r="94" spans="3:6" s="4" customFormat="1" x14ac:dyDescent="0.25">
      <c r="C94" s="6"/>
      <c r="D94" s="6"/>
      <c r="E94" s="6"/>
      <c r="F94" s="6"/>
    </row>
    <row r="95" spans="3:6" s="4" customFormat="1" x14ac:dyDescent="0.25">
      <c r="C95" s="6"/>
      <c r="D95" s="6"/>
      <c r="E95" s="6"/>
      <c r="F95" s="6"/>
    </row>
    <row r="96" spans="3:6" s="4" customFormat="1" x14ac:dyDescent="0.25">
      <c r="C96" s="6"/>
      <c r="D96" s="6"/>
      <c r="E96" s="6"/>
      <c r="F96" s="6"/>
    </row>
    <row r="97" spans="3:6" s="4" customFormat="1" x14ac:dyDescent="0.25">
      <c r="C97" s="6"/>
      <c r="D97" s="6"/>
      <c r="E97" s="6"/>
      <c r="F97" s="6"/>
    </row>
    <row r="98" spans="3:6" s="4" customFormat="1" x14ac:dyDescent="0.25">
      <c r="C98" s="6"/>
      <c r="D98" s="6"/>
      <c r="E98" s="6"/>
      <c r="F98" s="6"/>
    </row>
    <row r="99" spans="3:6" s="4" customFormat="1" x14ac:dyDescent="0.25">
      <c r="C99" s="6"/>
      <c r="D99" s="6"/>
      <c r="E99" s="6"/>
      <c r="F99" s="6"/>
    </row>
    <row r="100" spans="3:6" s="4" customFormat="1" x14ac:dyDescent="0.25">
      <c r="C100" s="6"/>
      <c r="D100" s="6"/>
      <c r="E100" s="6"/>
      <c r="F100" s="6"/>
    </row>
    <row r="101" spans="3:6" s="4" customFormat="1" x14ac:dyDescent="0.25">
      <c r="C101" s="6"/>
      <c r="D101" s="6"/>
      <c r="E101" s="6"/>
      <c r="F101" s="6"/>
    </row>
    <row r="102" spans="3:6" s="4" customFormat="1" x14ac:dyDescent="0.25">
      <c r="C102" s="6"/>
      <c r="D102" s="6"/>
      <c r="E102" s="6"/>
      <c r="F102" s="6"/>
    </row>
    <row r="103" spans="3:6" s="4" customFormat="1" x14ac:dyDescent="0.25">
      <c r="C103" s="6"/>
      <c r="D103" s="6"/>
      <c r="E103" s="6"/>
      <c r="F103" s="6"/>
    </row>
    <row r="104" spans="3:6" s="4" customFormat="1" x14ac:dyDescent="0.25">
      <c r="C104" s="6"/>
      <c r="D104" s="6"/>
      <c r="E104" s="6"/>
      <c r="F104" s="6"/>
    </row>
    <row r="105" spans="3:6" s="4" customFormat="1" x14ac:dyDescent="0.25">
      <c r="C105" s="6"/>
      <c r="D105" s="6"/>
      <c r="E105" s="6"/>
      <c r="F105" s="6"/>
    </row>
    <row r="106" spans="3:6" s="4" customFormat="1" x14ac:dyDescent="0.25">
      <c r="C106" s="6"/>
      <c r="D106" s="6"/>
      <c r="E106" s="6"/>
      <c r="F106" s="6"/>
    </row>
    <row r="107" spans="3:6" s="4" customFormat="1" x14ac:dyDescent="0.25">
      <c r="C107" s="6"/>
      <c r="D107" s="6"/>
      <c r="E107" s="6"/>
      <c r="F107" s="6"/>
    </row>
    <row r="108" spans="3:6" s="4" customFormat="1" x14ac:dyDescent="0.25">
      <c r="C108" s="6"/>
      <c r="D108" s="6"/>
      <c r="E108" s="6"/>
      <c r="F108" s="6"/>
    </row>
    <row r="109" spans="3:6" s="4" customFormat="1" x14ac:dyDescent="0.25">
      <c r="C109" s="6"/>
      <c r="D109" s="6"/>
      <c r="E109" s="6"/>
      <c r="F109" s="6"/>
    </row>
    <row r="110" spans="3:6" s="4" customFormat="1" x14ac:dyDescent="0.25">
      <c r="C110" s="6"/>
      <c r="D110" s="6"/>
      <c r="E110" s="6"/>
      <c r="F110" s="6"/>
    </row>
    <row r="111" spans="3:6" s="4" customFormat="1" x14ac:dyDescent="0.25">
      <c r="C111" s="6"/>
      <c r="D111" s="6"/>
      <c r="E111" s="6"/>
      <c r="F111" s="6"/>
    </row>
    <row r="112" spans="3:6" s="4" customFormat="1" x14ac:dyDescent="0.25">
      <c r="C112" s="6"/>
      <c r="D112" s="6"/>
      <c r="E112" s="6"/>
      <c r="F112" s="6"/>
    </row>
    <row r="113" spans="3:6" s="4" customFormat="1" x14ac:dyDescent="0.25">
      <c r="C113" s="6"/>
      <c r="D113" s="6"/>
      <c r="E113" s="6"/>
      <c r="F113" s="6"/>
    </row>
    <row r="114" spans="3:6" s="4" customFormat="1" x14ac:dyDescent="0.25">
      <c r="C114" s="6"/>
      <c r="D114" s="6"/>
      <c r="E114" s="6"/>
      <c r="F114" s="6"/>
    </row>
    <row r="115" spans="3:6" s="4" customFormat="1" x14ac:dyDescent="0.25">
      <c r="C115" s="6"/>
      <c r="D115" s="6"/>
      <c r="E115" s="6"/>
      <c r="F115" s="6"/>
    </row>
    <row r="116" spans="3:6" s="4" customFormat="1" x14ac:dyDescent="0.25">
      <c r="C116" s="6"/>
      <c r="D116" s="6"/>
      <c r="E116" s="6"/>
      <c r="F116" s="6"/>
    </row>
    <row r="117" spans="3:6" s="4" customFormat="1" x14ac:dyDescent="0.25">
      <c r="C117" s="6"/>
      <c r="D117" s="6"/>
      <c r="E117" s="6"/>
      <c r="F117" s="6"/>
    </row>
    <row r="118" spans="3:6" s="4" customFormat="1" x14ac:dyDescent="0.25">
      <c r="C118" s="6"/>
      <c r="D118" s="6"/>
      <c r="E118" s="6"/>
      <c r="F118" s="6"/>
    </row>
    <row r="119" spans="3:6" s="4" customFormat="1" x14ac:dyDescent="0.25">
      <c r="C119" s="6"/>
      <c r="D119" s="6"/>
      <c r="E119" s="6"/>
      <c r="F119" s="6"/>
    </row>
    <row r="120" spans="3:6" s="4" customFormat="1" x14ac:dyDescent="0.25">
      <c r="C120" s="6"/>
      <c r="D120" s="6"/>
      <c r="E120" s="6"/>
      <c r="F120" s="6"/>
    </row>
    <row r="121" spans="3:6" s="4" customFormat="1" x14ac:dyDescent="0.25">
      <c r="C121" s="6"/>
      <c r="D121" s="6"/>
      <c r="E121" s="6"/>
      <c r="F121" s="6"/>
    </row>
    <row r="122" spans="3:6" s="4" customFormat="1" x14ac:dyDescent="0.25">
      <c r="C122" s="6"/>
      <c r="D122" s="6"/>
      <c r="E122" s="6"/>
      <c r="F122" s="6"/>
    </row>
    <row r="123" spans="3:6" s="4" customFormat="1" x14ac:dyDescent="0.25">
      <c r="C123" s="6"/>
      <c r="D123" s="6"/>
      <c r="E123" s="6"/>
      <c r="F123" s="6"/>
    </row>
    <row r="124" spans="3:6" s="4" customFormat="1" x14ac:dyDescent="0.25">
      <c r="C124" s="6"/>
      <c r="D124" s="6"/>
      <c r="E124" s="6"/>
      <c r="F124" s="6"/>
    </row>
    <row r="125" spans="3:6" s="4" customFormat="1" x14ac:dyDescent="0.25">
      <c r="C125" s="6"/>
      <c r="D125" s="6"/>
      <c r="E125" s="6"/>
      <c r="F125" s="6"/>
    </row>
    <row r="126" spans="3:6" s="4" customFormat="1" x14ac:dyDescent="0.25">
      <c r="C126" s="6"/>
      <c r="D126" s="6"/>
      <c r="E126" s="6"/>
      <c r="F126" s="6"/>
    </row>
    <row r="127" spans="3:6" s="4" customFormat="1" x14ac:dyDescent="0.25">
      <c r="C127" s="6"/>
      <c r="D127" s="6"/>
      <c r="E127" s="6"/>
      <c r="F127" s="6"/>
    </row>
    <row r="128" spans="3:6" s="4" customFormat="1" x14ac:dyDescent="0.25">
      <c r="C128" s="6"/>
      <c r="D128" s="6"/>
      <c r="E128" s="6"/>
      <c r="F128" s="6"/>
    </row>
    <row r="129" spans="3:6" s="4" customFormat="1" x14ac:dyDescent="0.25">
      <c r="C129" s="6"/>
      <c r="D129" s="6"/>
      <c r="E129" s="6"/>
      <c r="F129" s="6"/>
    </row>
    <row r="130" spans="3:6" s="4" customFormat="1" x14ac:dyDescent="0.25">
      <c r="C130" s="6"/>
      <c r="D130" s="6"/>
      <c r="E130" s="6"/>
      <c r="F130" s="6"/>
    </row>
    <row r="131" spans="3:6" s="4" customFormat="1" x14ac:dyDescent="0.25">
      <c r="C131" s="6"/>
      <c r="D131" s="6"/>
      <c r="E131" s="6"/>
      <c r="F131" s="6"/>
    </row>
    <row r="132" spans="3:6" s="4" customFormat="1" x14ac:dyDescent="0.25">
      <c r="C132" s="6"/>
      <c r="D132" s="6"/>
      <c r="E132" s="6"/>
      <c r="F132" s="6"/>
    </row>
    <row r="133" spans="3:6" s="4" customFormat="1" x14ac:dyDescent="0.25">
      <c r="C133" s="6"/>
      <c r="D133" s="6"/>
      <c r="E133" s="6"/>
      <c r="F133" s="6"/>
    </row>
    <row r="134" spans="3:6" s="4" customFormat="1" x14ac:dyDescent="0.25">
      <c r="C134" s="6"/>
      <c r="D134" s="6"/>
      <c r="E134" s="6"/>
      <c r="F134" s="6"/>
    </row>
    <row r="135" spans="3:6" s="4" customFormat="1" x14ac:dyDescent="0.25">
      <c r="C135" s="6"/>
      <c r="D135" s="6"/>
      <c r="E135" s="6"/>
      <c r="F135" s="6"/>
    </row>
    <row r="136" spans="3:6" s="4" customFormat="1" x14ac:dyDescent="0.25">
      <c r="C136" s="6"/>
      <c r="D136" s="6"/>
      <c r="E136" s="6"/>
      <c r="F136" s="6"/>
    </row>
    <row r="137" spans="3:6" s="4" customFormat="1" x14ac:dyDescent="0.25">
      <c r="C137" s="6"/>
      <c r="D137" s="6"/>
      <c r="E137" s="6"/>
      <c r="F137" s="6"/>
    </row>
    <row r="138" spans="3:6" s="4" customFormat="1" x14ac:dyDescent="0.25">
      <c r="C138" s="6"/>
      <c r="D138" s="6"/>
      <c r="E138" s="6"/>
      <c r="F138" s="6"/>
    </row>
    <row r="139" spans="3:6" s="4" customFormat="1" x14ac:dyDescent="0.25">
      <c r="C139" s="6"/>
      <c r="D139" s="6"/>
      <c r="E139" s="6"/>
      <c r="F139" s="6"/>
    </row>
    <row r="140" spans="3:6" s="4" customFormat="1" x14ac:dyDescent="0.25">
      <c r="C140" s="6"/>
      <c r="D140" s="6"/>
      <c r="E140" s="6"/>
      <c r="F140" s="6"/>
    </row>
    <row r="141" spans="3:6" s="4" customFormat="1" x14ac:dyDescent="0.25">
      <c r="C141" s="6"/>
      <c r="D141" s="6"/>
      <c r="E141" s="6"/>
      <c r="F141" s="6"/>
    </row>
    <row r="142" spans="3:6" s="4" customFormat="1" x14ac:dyDescent="0.25">
      <c r="C142" s="6"/>
      <c r="D142" s="6"/>
      <c r="E142" s="6"/>
      <c r="F142" s="6"/>
    </row>
    <row r="143" spans="3:6" s="4" customFormat="1" x14ac:dyDescent="0.25">
      <c r="C143" s="6"/>
      <c r="D143" s="6"/>
      <c r="E143" s="6"/>
      <c r="F143" s="6"/>
    </row>
    <row r="144" spans="3:6" s="4" customFormat="1" x14ac:dyDescent="0.25">
      <c r="C144" s="6"/>
      <c r="D144" s="6"/>
      <c r="E144" s="6"/>
      <c r="F144" s="6"/>
    </row>
    <row r="145" spans="3:6" s="4" customFormat="1" x14ac:dyDescent="0.25">
      <c r="C145" s="6"/>
      <c r="D145" s="6"/>
      <c r="E145" s="6"/>
      <c r="F145" s="6"/>
    </row>
    <row r="146" spans="3:6" s="4" customFormat="1" x14ac:dyDescent="0.25">
      <c r="C146" s="6"/>
      <c r="D146" s="6"/>
      <c r="E146" s="6"/>
      <c r="F146" s="6"/>
    </row>
    <row r="147" spans="3:6" s="4" customFormat="1" x14ac:dyDescent="0.25">
      <c r="C147" s="6"/>
      <c r="D147" s="6"/>
      <c r="E147" s="6"/>
      <c r="F147" s="6"/>
    </row>
    <row r="148" spans="3:6" s="4" customFormat="1" x14ac:dyDescent="0.25">
      <c r="C148" s="6"/>
      <c r="D148" s="6"/>
      <c r="E148" s="6"/>
      <c r="F148" s="6"/>
    </row>
    <row r="149" spans="3:6" s="4" customFormat="1" x14ac:dyDescent="0.25">
      <c r="C149" s="6"/>
      <c r="D149" s="6"/>
      <c r="E149" s="6"/>
      <c r="F149" s="6"/>
    </row>
    <row r="150" spans="3:6" s="4" customFormat="1" x14ac:dyDescent="0.25">
      <c r="C150" s="6"/>
      <c r="D150" s="6"/>
      <c r="E150" s="6"/>
      <c r="F150" s="6"/>
    </row>
    <row r="151" spans="3:6" s="4" customFormat="1" x14ac:dyDescent="0.25">
      <c r="C151" s="6"/>
      <c r="D151" s="6"/>
      <c r="E151" s="6"/>
      <c r="F151" s="6"/>
    </row>
    <row r="152" spans="3:6" s="4" customFormat="1" x14ac:dyDescent="0.25">
      <c r="C152" s="6"/>
      <c r="D152" s="6"/>
      <c r="E152" s="6"/>
      <c r="F152" s="6"/>
    </row>
    <row r="153" spans="3:6" s="4" customFormat="1" x14ac:dyDescent="0.25">
      <c r="C153" s="6"/>
      <c r="D153" s="6"/>
      <c r="E153" s="6"/>
      <c r="F153" s="6"/>
    </row>
    <row r="154" spans="3:6" s="4" customFormat="1" x14ac:dyDescent="0.25">
      <c r="C154" s="6"/>
      <c r="D154" s="6"/>
      <c r="E154" s="6"/>
      <c r="F154" s="6"/>
    </row>
    <row r="155" spans="3:6" s="4" customFormat="1" x14ac:dyDescent="0.25">
      <c r="C155" s="6"/>
      <c r="D155" s="6"/>
      <c r="E155" s="6"/>
      <c r="F155" s="6"/>
    </row>
    <row r="156" spans="3:6" s="4" customFormat="1" x14ac:dyDescent="0.25">
      <c r="C156" s="6"/>
      <c r="D156" s="6"/>
      <c r="E156" s="6"/>
      <c r="F156" s="6"/>
    </row>
    <row r="157" spans="3:6" s="4" customFormat="1" x14ac:dyDescent="0.25">
      <c r="C157" s="6"/>
      <c r="D157" s="6"/>
      <c r="E157" s="6"/>
      <c r="F157" s="6"/>
    </row>
    <row r="158" spans="3:6" s="4" customFormat="1" x14ac:dyDescent="0.25">
      <c r="C158" s="6"/>
      <c r="D158" s="6"/>
      <c r="E158" s="6"/>
      <c r="F158" s="6"/>
    </row>
    <row r="159" spans="3:6" s="4" customFormat="1" x14ac:dyDescent="0.25">
      <c r="C159" s="6"/>
      <c r="D159" s="6"/>
      <c r="E159" s="6"/>
      <c r="F159" s="6"/>
    </row>
    <row r="160" spans="3:6" s="4" customFormat="1" x14ac:dyDescent="0.25">
      <c r="C160" s="6"/>
      <c r="D160" s="6"/>
      <c r="E160" s="6"/>
      <c r="F160" s="6"/>
    </row>
    <row r="161" spans="3:6" s="4" customFormat="1" x14ac:dyDescent="0.25">
      <c r="C161" s="6"/>
      <c r="D161" s="6"/>
      <c r="E161" s="6"/>
      <c r="F161" s="6"/>
    </row>
    <row r="162" spans="3:6" s="4" customFormat="1" x14ac:dyDescent="0.25">
      <c r="C162" s="6"/>
      <c r="D162" s="6"/>
      <c r="E162" s="6"/>
      <c r="F162" s="6"/>
    </row>
    <row r="163" spans="3:6" s="4" customFormat="1" x14ac:dyDescent="0.25">
      <c r="C163" s="6"/>
      <c r="D163" s="6"/>
      <c r="E163" s="6"/>
      <c r="F163" s="6"/>
    </row>
    <row r="164" spans="3:6" s="4" customFormat="1" x14ac:dyDescent="0.25">
      <c r="C164" s="6"/>
      <c r="D164" s="6"/>
      <c r="E164" s="6"/>
      <c r="F164" s="6"/>
    </row>
    <row r="165" spans="3:6" s="4" customFormat="1" x14ac:dyDescent="0.25">
      <c r="C165" s="6"/>
      <c r="D165" s="6"/>
      <c r="E165" s="6"/>
      <c r="F165" s="6"/>
    </row>
    <row r="166" spans="3:6" s="4" customFormat="1" x14ac:dyDescent="0.25">
      <c r="C166" s="6"/>
      <c r="D166" s="6"/>
      <c r="E166" s="6"/>
      <c r="F166" s="6"/>
    </row>
    <row r="167" spans="3:6" s="4" customFormat="1" x14ac:dyDescent="0.25">
      <c r="C167" s="6"/>
      <c r="D167" s="6"/>
      <c r="E167" s="6"/>
      <c r="F167" s="6"/>
    </row>
    <row r="168" spans="3:6" s="4" customFormat="1" x14ac:dyDescent="0.25">
      <c r="C168" s="6"/>
      <c r="D168" s="6"/>
      <c r="E168" s="6"/>
      <c r="F168" s="6"/>
    </row>
    <row r="169" spans="3:6" s="4" customFormat="1" x14ac:dyDescent="0.25">
      <c r="C169" s="6"/>
      <c r="D169" s="6"/>
      <c r="E169" s="6"/>
      <c r="F169" s="6"/>
    </row>
    <row r="170" spans="3:6" s="4" customFormat="1" x14ac:dyDescent="0.25">
      <c r="C170" s="6"/>
      <c r="D170" s="6"/>
      <c r="E170" s="6"/>
      <c r="F170" s="6"/>
    </row>
    <row r="171" spans="3:6" s="4" customFormat="1" x14ac:dyDescent="0.25">
      <c r="C171" s="6"/>
      <c r="D171" s="6"/>
      <c r="E171" s="6"/>
      <c r="F171" s="6"/>
    </row>
    <row r="172" spans="3:6" s="4" customFormat="1" x14ac:dyDescent="0.25">
      <c r="C172" s="6"/>
      <c r="D172" s="6"/>
      <c r="E172" s="6"/>
      <c r="F172" s="6"/>
    </row>
    <row r="173" spans="3:6" s="4" customFormat="1" x14ac:dyDescent="0.25">
      <c r="C173" s="6"/>
      <c r="D173" s="6"/>
      <c r="E173" s="6"/>
      <c r="F173" s="6"/>
    </row>
    <row r="174" spans="3:6" s="4" customFormat="1" x14ac:dyDescent="0.25">
      <c r="C174" s="6"/>
      <c r="D174" s="6"/>
      <c r="E174" s="6"/>
      <c r="F174" s="6"/>
    </row>
    <row r="175" spans="3:6" s="4" customFormat="1" x14ac:dyDescent="0.25">
      <c r="C175" s="6"/>
      <c r="D175" s="6"/>
      <c r="E175" s="6"/>
      <c r="F175" s="6"/>
    </row>
    <row r="176" spans="3:6" s="4" customFormat="1" x14ac:dyDescent="0.25">
      <c r="C176" s="6"/>
      <c r="D176" s="6"/>
      <c r="E176" s="6"/>
      <c r="F176" s="6"/>
    </row>
    <row r="177" spans="3:6" s="4" customFormat="1" x14ac:dyDescent="0.25">
      <c r="C177" s="6"/>
      <c r="D177" s="6"/>
      <c r="E177" s="6"/>
      <c r="F177" s="6"/>
    </row>
    <row r="178" spans="3:6" s="4" customFormat="1" x14ac:dyDescent="0.25">
      <c r="C178" s="6"/>
      <c r="D178" s="6"/>
      <c r="E178" s="6"/>
      <c r="F178" s="6"/>
    </row>
    <row r="179" spans="3:6" s="4" customFormat="1" x14ac:dyDescent="0.25">
      <c r="C179" s="6"/>
      <c r="D179" s="6"/>
      <c r="E179" s="6"/>
      <c r="F179" s="6"/>
    </row>
    <row r="180" spans="3:6" s="4" customFormat="1" x14ac:dyDescent="0.25">
      <c r="C180" s="6"/>
      <c r="D180" s="6"/>
      <c r="E180" s="6"/>
      <c r="F180" s="6"/>
    </row>
    <row r="181" spans="3:6" s="4" customFormat="1" x14ac:dyDescent="0.25">
      <c r="C181" s="6"/>
      <c r="D181" s="6"/>
      <c r="E181" s="6"/>
      <c r="F181" s="6"/>
    </row>
    <row r="182" spans="3:6" s="4" customFormat="1" x14ac:dyDescent="0.25">
      <c r="C182" s="6"/>
      <c r="D182" s="6"/>
      <c r="E182" s="6"/>
      <c r="F182" s="6"/>
    </row>
    <row r="183" spans="3:6" s="4" customFormat="1" x14ac:dyDescent="0.25">
      <c r="C183" s="6"/>
      <c r="D183" s="6"/>
      <c r="E183" s="6"/>
      <c r="F183" s="6"/>
    </row>
    <row r="184" spans="3:6" s="4" customFormat="1" x14ac:dyDescent="0.25">
      <c r="C184" s="6"/>
      <c r="D184" s="6"/>
      <c r="E184" s="6"/>
      <c r="F184" s="6"/>
    </row>
    <row r="185" spans="3:6" s="4" customFormat="1" x14ac:dyDescent="0.25">
      <c r="C185" s="6"/>
      <c r="D185" s="6"/>
      <c r="E185" s="6"/>
      <c r="F185" s="6"/>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10"/>
  <sheetViews>
    <sheetView workbookViewId="0">
      <selection activeCell="B3" sqref="B3:O3"/>
    </sheetView>
  </sheetViews>
  <sheetFormatPr baseColWidth="10" defaultRowHeight="15" x14ac:dyDescent="0.25"/>
  <cols>
    <col min="1" max="1" width="19.28515625" style="4" customWidth="1"/>
    <col min="2" max="4" width="11.42578125" style="336"/>
    <col min="5" max="5" width="12.42578125" style="336" customWidth="1"/>
    <col min="6" max="8" width="11.42578125" style="336"/>
    <col min="9" max="9" width="11.42578125" style="6"/>
    <col min="10" max="11" width="11.42578125" style="336"/>
    <col min="12" max="12" width="13.28515625" style="336" customWidth="1"/>
    <col min="13" max="15" width="11.42578125" style="336"/>
    <col min="16" max="17" width="11.42578125" style="6"/>
    <col min="18" max="39" width="11.42578125" style="4"/>
  </cols>
  <sheetData>
    <row r="1" spans="2:17" s="4" customFormat="1" x14ac:dyDescent="0.25">
      <c r="B1" s="6"/>
      <c r="C1" s="6"/>
      <c r="D1" s="6"/>
      <c r="E1" s="6"/>
      <c r="F1" s="6"/>
      <c r="G1" s="6"/>
      <c r="H1" s="6"/>
      <c r="I1" s="6"/>
      <c r="J1" s="6"/>
      <c r="K1" s="6"/>
      <c r="L1" s="6"/>
      <c r="M1" s="6"/>
      <c r="N1" s="6"/>
      <c r="O1" s="6"/>
      <c r="P1" s="6"/>
      <c r="Q1" s="6"/>
    </row>
    <row r="2" spans="2:17" s="4" customFormat="1" x14ac:dyDescent="0.25">
      <c r="B2" s="6"/>
      <c r="C2" s="6"/>
      <c r="D2" s="6"/>
      <c r="E2" s="6"/>
      <c r="F2" s="6"/>
      <c r="G2" s="6"/>
      <c r="H2" s="6"/>
      <c r="I2" s="6"/>
      <c r="J2" s="6"/>
      <c r="K2" s="6"/>
      <c r="L2" s="6"/>
      <c r="M2" s="6"/>
      <c r="N2" s="6"/>
      <c r="O2" s="6"/>
      <c r="P2" s="6"/>
      <c r="Q2" s="6"/>
    </row>
    <row r="3" spans="2:17" s="4" customFormat="1" ht="15.75" customHeight="1" x14ac:dyDescent="0.25">
      <c r="B3" s="441" t="s">
        <v>230</v>
      </c>
      <c r="C3" s="441"/>
      <c r="D3" s="441"/>
      <c r="E3" s="441"/>
      <c r="F3" s="441"/>
      <c r="G3" s="441"/>
      <c r="H3" s="441"/>
      <c r="I3" s="441"/>
      <c r="J3" s="441"/>
      <c r="K3" s="441"/>
      <c r="L3" s="441"/>
      <c r="M3" s="441"/>
      <c r="N3" s="441"/>
      <c r="O3" s="441"/>
      <c r="P3" s="6"/>
      <c r="Q3" s="6"/>
    </row>
    <row r="4" spans="2:17" s="4" customFormat="1" ht="15.75" x14ac:dyDescent="0.3">
      <c r="B4" s="246"/>
      <c r="C4" s="375"/>
      <c r="D4" s="375"/>
      <c r="E4" s="375"/>
      <c r="F4" s="375"/>
      <c r="G4" s="375"/>
      <c r="H4" s="375"/>
      <c r="I4" s="375"/>
      <c r="J4" s="375"/>
      <c r="K4" s="375"/>
      <c r="L4" s="375"/>
      <c r="M4" s="375"/>
      <c r="N4" s="375"/>
      <c r="O4" s="375"/>
      <c r="P4" s="6"/>
      <c r="Q4" s="6"/>
    </row>
    <row r="5" spans="2:17" s="4" customFormat="1" ht="15.75" x14ac:dyDescent="0.3">
      <c r="B5" s="245"/>
      <c r="C5" s="245"/>
      <c r="D5" s="245"/>
      <c r="E5" s="245"/>
      <c r="F5" s="245"/>
      <c r="G5" s="245"/>
      <c r="H5" s="245"/>
      <c r="I5" s="245"/>
      <c r="J5" s="245"/>
      <c r="K5" s="245"/>
      <c r="L5" s="245"/>
      <c r="M5" s="245"/>
      <c r="N5" s="245"/>
      <c r="O5" s="245"/>
      <c r="P5" s="6"/>
      <c r="Q5" s="6"/>
    </row>
    <row r="6" spans="2:17" s="4" customFormat="1" ht="15.75" x14ac:dyDescent="0.3">
      <c r="B6" s="245"/>
      <c r="C6" s="246" t="s">
        <v>182</v>
      </c>
      <c r="D6" s="245"/>
      <c r="E6" s="245"/>
      <c r="F6" s="245"/>
      <c r="G6" s="245"/>
      <c r="H6" s="245"/>
      <c r="I6" s="245"/>
      <c r="J6" s="246" t="s">
        <v>183</v>
      </c>
      <c r="K6" s="245"/>
      <c r="L6" s="245"/>
      <c r="M6" s="245"/>
      <c r="N6" s="245"/>
      <c r="O6" s="245"/>
      <c r="P6" s="6"/>
      <c r="Q6" s="6"/>
    </row>
    <row r="7" spans="2:17" s="4" customFormat="1" ht="15.75" x14ac:dyDescent="0.3">
      <c r="B7" s="246"/>
      <c r="C7" s="245"/>
      <c r="D7" s="245"/>
      <c r="E7" s="245"/>
      <c r="F7" s="245"/>
      <c r="G7" s="245"/>
      <c r="H7" s="245"/>
      <c r="I7" s="245"/>
      <c r="J7" s="245"/>
      <c r="K7" s="245"/>
      <c r="L7" s="245"/>
      <c r="M7" s="245"/>
      <c r="N7" s="245"/>
      <c r="O7" s="245"/>
      <c r="P7" s="6"/>
      <c r="Q7" s="6"/>
    </row>
    <row r="8" spans="2:17" ht="38.25" x14ac:dyDescent="0.25">
      <c r="B8" s="349" t="s">
        <v>79</v>
      </c>
      <c r="C8" s="271" t="s">
        <v>184</v>
      </c>
      <c r="D8" s="271" t="s">
        <v>185</v>
      </c>
      <c r="E8" s="271" t="s">
        <v>186</v>
      </c>
      <c r="F8" s="271" t="s">
        <v>187</v>
      </c>
      <c r="G8" s="271" t="s">
        <v>188</v>
      </c>
      <c r="H8" s="271" t="s">
        <v>189</v>
      </c>
      <c r="I8" s="376"/>
      <c r="J8" s="271" t="s">
        <v>184</v>
      </c>
      <c r="K8" s="271" t="s">
        <v>185</v>
      </c>
      <c r="L8" s="271" t="s">
        <v>186</v>
      </c>
      <c r="M8" s="271" t="s">
        <v>187</v>
      </c>
      <c r="N8" s="271" t="s">
        <v>188</v>
      </c>
      <c r="O8" s="271" t="s">
        <v>190</v>
      </c>
    </row>
    <row r="9" spans="2:17" ht="15.75" x14ac:dyDescent="0.3">
      <c r="B9" s="350">
        <v>2005</v>
      </c>
      <c r="C9" s="351">
        <f>+'[2]Grado y Edad'!V7+'[2]Grado y Edad'!V27</f>
        <v>10035</v>
      </c>
      <c r="D9" s="352">
        <f>+SUM('[2]Grado y Edad'!V8:V12)+SUM('[2]Grado y Edad'!V21:V22)+'[2]Grado y Edad'!V28</f>
        <v>71212.000000000015</v>
      </c>
      <c r="E9" s="352">
        <f>+SUM('[2]Grado y Edad'!V13:V16)+SUM('[2]Grado y Edad'!V23:V24)</f>
        <v>40564</v>
      </c>
      <c r="F9" s="352">
        <f>+SUM('[2]Grado y Edad'!V17:V20)+SUM('[2]Grado y Edad'!V25:V26)</f>
        <v>13494.000000000002</v>
      </c>
      <c r="G9" s="352">
        <f>+SUM(C9:E9)</f>
        <v>121811.00000000001</v>
      </c>
      <c r="H9" s="353">
        <f t="shared" ref="H9:H14" si="0">+SUM(C9:F9)</f>
        <v>135305.00000000003</v>
      </c>
      <c r="I9" s="245"/>
      <c r="J9" s="354">
        <f>+'[2]Grado y Edad'!F7+'[2]Grado y Edad'!F27</f>
        <v>6759.0000000000018</v>
      </c>
      <c r="K9" s="354">
        <f>+SUM('[2]Grado y Edad'!G8:K12)+SUM('[2]Grado y Edad'!G21:K22)+SUM('[2]Grado y Edad'!G28:K28)</f>
        <v>53544.000000000015</v>
      </c>
      <c r="L9" s="354">
        <f>+SUM('[2]Grado y Edad'!L13:O16)+SUM('[2]Grado y Edad'!L23:O24)</f>
        <v>28363.999999999996</v>
      </c>
      <c r="M9" s="354">
        <f>+SUM('[2]Grado y Edad'!P17:Q20)+SUM('[2]Grado y Edad'!P25:Q26)</f>
        <v>7112.0000000000009</v>
      </c>
      <c r="N9" s="354">
        <f>+SUM('[2]Grado y Edad'!F8:O16)+SUM('[2]Grado y Edad'!F21:O24)+SUM('[2]Grado y Edad'!F27:O28)</f>
        <v>97917.000000000015</v>
      </c>
      <c r="O9" s="355">
        <f>+SUM('[2]Grado y Edad'!F7:Q28)</f>
        <v>121460</v>
      </c>
    </row>
    <row r="10" spans="2:17" ht="15.75" x14ac:dyDescent="0.3">
      <c r="B10" s="350">
        <v>2006</v>
      </c>
      <c r="C10" s="351">
        <f>+'[2]Grado y Edad'!AU7+'[2]Grado y Edad'!AU27</f>
        <v>10159.000000000011</v>
      </c>
      <c r="D10" s="352">
        <f>+SUM('[2]Grado y Edad'!AU8:AU12)+SUM('[2]Grado y Edad'!AU21:AU22)+'[2]Grado y Edad'!AU28</f>
        <v>70259</v>
      </c>
      <c r="E10" s="352">
        <f>+SUM('[2]Grado y Edad'!AU13:AU16)+SUM('[2]Grado y Edad'!AU23:AU24)</f>
        <v>43716.999999999993</v>
      </c>
      <c r="F10" s="352">
        <f>+SUM('[2]Grado y Edad'!AU17:AU20)+SUM('[2]Grado y Edad'!AU25:AU26)</f>
        <v>14415</v>
      </c>
      <c r="G10" s="352">
        <f t="shared" ref="G10:G15" si="1">+SUM(C10:E10)</f>
        <v>124135</v>
      </c>
      <c r="H10" s="353">
        <f t="shared" si="0"/>
        <v>138550</v>
      </c>
      <c r="I10" s="245"/>
      <c r="J10" s="352">
        <f>+'[2]Grado y Edad'!AE7+'[2]Grado y Edad'!AE27</f>
        <v>7533.0000000000109</v>
      </c>
      <c r="K10" s="352">
        <f>+SUM('[2]Grado y Edad'!AF8:AJ12)+SUM('[2]Grado y Edad'!AF21:AJ22)+SUM('[2]Grado y Edad'!AF28:AJ28)</f>
        <v>53067.999999999985</v>
      </c>
      <c r="L10" s="352">
        <f>+SUM('[2]Grado y Edad'!AK13:AN16)+SUM('[2]Grado y Edad'!AK23:AN24)</f>
        <v>29647.999999999989</v>
      </c>
      <c r="M10" s="352">
        <f>+SUM('[2]Grado y Edad'!AO17:AP20)+SUM('[2]Grado y Edad'!AO25:AP26)</f>
        <v>7346</v>
      </c>
      <c r="N10" s="352">
        <f>+SUM('[2]Grado y Edad'!AE7:AN16)+SUM('[2]Grado y Edad'!AE21:AN24)+SUM('[2]Grado y Edad'!AE27:AN28)</f>
        <v>106783</v>
      </c>
      <c r="O10" s="353">
        <f>+SUM('[2]Grado y Edad'!AE7:AP28)</f>
        <v>123388</v>
      </c>
    </row>
    <row r="11" spans="2:17" ht="15.75" x14ac:dyDescent="0.3">
      <c r="B11" s="350">
        <v>2007</v>
      </c>
      <c r="C11" s="351">
        <f>+'[2]Grado y Edad'!V45+'[2]Grado y Edad'!V65</f>
        <v>9095.9999999999982</v>
      </c>
      <c r="D11" s="352">
        <f>+SUM('[2]Grado y Edad'!V46:V50)+SUM('[2]Grado y Edad'!V59:V60)+'[2]Grado y Edad'!V66</f>
        <v>67102.999999999985</v>
      </c>
      <c r="E11" s="352">
        <f>+SUM('[2]Grado y Edad'!V51:V54)+SUM('[2]Grado y Edad'!V61:V62)</f>
        <v>44258.000000000007</v>
      </c>
      <c r="F11" s="352">
        <f>+SUM('[2]Grado y Edad'!V55:V58)+SUM('[2]Grado y Edad'!V63:V64)</f>
        <v>15141.999999999996</v>
      </c>
      <c r="G11" s="352">
        <f t="shared" si="1"/>
        <v>120457</v>
      </c>
      <c r="H11" s="353">
        <f t="shared" si="0"/>
        <v>135599</v>
      </c>
      <c r="I11" s="245"/>
      <c r="J11" s="352">
        <f>+'[2]Grado y Edad'!F45+'[2]Grado y Edad'!F65</f>
        <v>7000.9999999999982</v>
      </c>
      <c r="K11" s="352">
        <f>+SUM('[2]Grado y Edad'!G46:K50)+SUM('[2]Grado y Edad'!G59:K60)+SUM('[2]Grado y Edad'!G66:K66)</f>
        <v>50889</v>
      </c>
      <c r="L11" s="352">
        <f>+SUM('[2]Grado y Edad'!L51:O54)+SUM('[2]Grado y Edad'!L61:O62)</f>
        <v>30041.000000000011</v>
      </c>
      <c r="M11" s="352">
        <f>+SUM('[2]Grado y Edad'!P55:Q58)+SUM('[2]Grado y Edad'!P63:Q64)</f>
        <v>7897.9999999999991</v>
      </c>
      <c r="N11" s="352">
        <f>+SUM('[2]Grado y Edad'!F45:O54)+SUM('[2]Grado y Edad'!F59:O62)+SUM('[2]Grado y Edad'!F65:O66)</f>
        <v>103326.99999999999</v>
      </c>
      <c r="O11" s="353">
        <f>+SUM('[2]Grado y Edad'!F45:Q66)</f>
        <v>120318.99999999999</v>
      </c>
    </row>
    <row r="12" spans="2:17" ht="15.75" x14ac:dyDescent="0.3">
      <c r="B12" s="350">
        <v>2008</v>
      </c>
      <c r="C12" s="351">
        <f>+'[2]Grado y Edad'!AU45+'[2]Grado y Edad'!AU65</f>
        <v>9186.0000000000036</v>
      </c>
      <c r="D12" s="352">
        <f>+SUM('[2]Grado y Edad'!AU46:AU50)+SUM('[2]Grado y Edad'!AU59:AU60)+'[2]Grado y Edad'!AU66</f>
        <v>61573.000000000022</v>
      </c>
      <c r="E12" s="352">
        <f>+SUM('[2]Grado y Edad'!AU51:AU54)+SUM('[2]Grado y Edad'!AU61:AU62)</f>
        <v>41587.000000000007</v>
      </c>
      <c r="F12" s="352">
        <f>+SUM('[2]Grado y Edad'!AU55:AU58)+SUM('[2]Grado y Edad'!AU63:AU64)</f>
        <v>15687</v>
      </c>
      <c r="G12" s="352">
        <f t="shared" si="1"/>
        <v>112346.00000000003</v>
      </c>
      <c r="H12" s="353">
        <f t="shared" si="0"/>
        <v>128033.00000000003</v>
      </c>
      <c r="I12" s="245"/>
      <c r="J12" s="352">
        <f>+'[2]Grado y Edad'!AE45+'[2]Grado y Edad'!AE65</f>
        <v>7127.0000000000018</v>
      </c>
      <c r="K12" s="352">
        <f>+SUM('[2]Grado y Edad'!AF46:AJ50)+SUM('[2]Grado y Edad'!AF59:AJ60)+SUM('[2]Grado y Edad'!AF66:AJ66)</f>
        <v>47453.000000000029</v>
      </c>
      <c r="L12" s="352">
        <f>+SUM('[2]Grado y Edad'!AK51:AN54)+SUM('[2]Grado y Edad'!AK61:AN62)</f>
        <v>28961</v>
      </c>
      <c r="M12" s="352">
        <f>+SUM('[2]Grado y Edad'!AO55:AP58)+SUM('[2]Grado y Edad'!AO63:AP64)</f>
        <v>8047.9999999999991</v>
      </c>
      <c r="N12" s="352">
        <f>+SUM('[2]Grado y Edad'!AE45:AN54)+SUM('[2]Grado y Edad'!AE59:AN62)+SUM('[2]Grado y Edad'!AE65:AN66)</f>
        <v>97201.000000000029</v>
      </c>
      <c r="O12" s="353">
        <f>+SUM('[2]Grado y Edad'!AE45:AP66)</f>
        <v>113764.00000000003</v>
      </c>
    </row>
    <row r="13" spans="2:17" ht="15.75" x14ac:dyDescent="0.3">
      <c r="B13" s="350">
        <v>2009</v>
      </c>
      <c r="C13" s="351">
        <f>+'[2]Grado y Edad'!V83+'[2]Grado y Edad'!V103</f>
        <v>9368</v>
      </c>
      <c r="D13" s="352">
        <f>SUM('[2]Grado y Edad'!V84:V88,'[2]Grado y Edad'!V97:V98,'[2]Grado y Edad'!V104)</f>
        <v>61107.000000000022</v>
      </c>
      <c r="E13" s="352">
        <f>SUM('[2]Grado y Edad'!V89:V92,'[2]Grado y Edad'!V99:V100)</f>
        <v>44194</v>
      </c>
      <c r="F13" s="352">
        <f>SUM('[2]Grado y Edad'!V93:V96,'[2]Grado y Edad'!V101:V102)</f>
        <v>16789</v>
      </c>
      <c r="G13" s="352">
        <f t="shared" si="1"/>
        <v>114669.00000000003</v>
      </c>
      <c r="H13" s="353">
        <f t="shared" si="0"/>
        <v>131458.00000000003</v>
      </c>
      <c r="I13" s="245"/>
      <c r="J13" s="352">
        <f>+'[2]Grado y Edad'!F83+'[2]Grado y Edad'!F103</f>
        <v>7360</v>
      </c>
      <c r="K13" s="352">
        <f>SUM('[2]Grado y Edad'!G84:K88,'[2]Grado y Edad'!G97:K98,'[2]Grado y Edad'!G104:K104)</f>
        <v>47827.000000000015</v>
      </c>
      <c r="L13" s="352">
        <f>SUM('[2]Grado y Edad'!L89:O92,'[2]Grado y Edad'!L99:O100)</f>
        <v>30214</v>
      </c>
      <c r="M13" s="352">
        <f>SUM('[2]Grado y Edad'!P93:Q96,'[2]Grado y Edad'!P101:Q102)</f>
        <v>8639</v>
      </c>
      <c r="N13" s="352">
        <f>SUM('[2]Grado y Edad'!F83:O92,'[2]Grado y Edad'!F97:O100,'[2]Grado y Edad'!F103:O104)</f>
        <v>98879.000000000015</v>
      </c>
      <c r="O13" s="353">
        <f>SUM('[2]Grado y Edad'!F83:Q104)</f>
        <v>116367.00000000001</v>
      </c>
    </row>
    <row r="14" spans="2:17" ht="15.75" x14ac:dyDescent="0.3">
      <c r="B14" s="350">
        <v>2010</v>
      </c>
      <c r="C14" s="356">
        <f>+'[2]Grado y Edad'!AU83+'[2]Grado y Edad'!AU103</f>
        <v>8749.9999999999945</v>
      </c>
      <c r="D14" s="357">
        <f>SUM('[2]Grado y Edad'!AU84:AU88,'[2]Grado y Edad'!AU97:AU98,'[2]Grado y Edad'!AU104)</f>
        <v>59753.000000000015</v>
      </c>
      <c r="E14" s="357">
        <f>SUM('[2]Grado y Edad'!AU89:AU92,'[2]Grado y Edad'!AU99:AU100)</f>
        <v>43781</v>
      </c>
      <c r="F14" s="357">
        <f>SUM('[2]Grado y Edad'!AU93:AU96,'[2]Grado y Edad'!AU101:AU102)</f>
        <v>16504</v>
      </c>
      <c r="G14" s="357">
        <f t="shared" si="1"/>
        <v>112284.00000000001</v>
      </c>
      <c r="H14" s="358">
        <f t="shared" si="0"/>
        <v>128788.00000000001</v>
      </c>
      <c r="I14" s="245"/>
      <c r="J14" s="357">
        <f>+'[2]Grado y Edad'!AE83+'[2]Grado y Edad'!AE103</f>
        <v>7106.9999999999955</v>
      </c>
      <c r="K14" s="357">
        <f>SUM('[2]Grado y Edad'!AF84:AJ88,'[2]Grado y Edad'!AF97:AJ98,'[2]Grado y Edad'!AF104:AJ104)</f>
        <v>45988.000000000022</v>
      </c>
      <c r="L14" s="357">
        <f>SUM('[2]Grado y Edad'!AK89:AN92,'[2]Grado y Edad'!AK99:AN100)</f>
        <v>29485.999999999996</v>
      </c>
      <c r="M14" s="357">
        <f>SUM('[2]Grado y Edad'!AO93:AP96,'[2]Grado y Edad'!AO101:AP102)</f>
        <v>8579.0000000000018</v>
      </c>
      <c r="N14" s="357">
        <f>SUM('[2]Grado y Edad'!AE83:AN92,'[2]Grado y Edad'!AE97:AN100,'[2]Grado y Edad'!AE103:AN104)</f>
        <v>94668.000000000015</v>
      </c>
      <c r="O14" s="358">
        <f>SUM('[2]Grado y Edad'!AE83:AP104)</f>
        <v>112433.00000000001</v>
      </c>
    </row>
    <row r="15" spans="2:17" ht="15.75" x14ac:dyDescent="0.3">
      <c r="B15" s="350">
        <v>2011</v>
      </c>
      <c r="C15" s="351">
        <f>+'[2]Grado y Edad'!V122+'[2]Grado y Edad'!V142</f>
        <v>8370</v>
      </c>
      <c r="D15" s="352">
        <f>SUM('[2]Grado y Edad'!V123:V127,'[2]Grado y Edad'!V136:V137,'[2]Grado y Edad'!V143)</f>
        <v>58387</v>
      </c>
      <c r="E15" s="352">
        <f>SUM('[2]Grado y Edad'!V128:V131,'[2]Grado y Edad'!V138:V139)</f>
        <v>43795</v>
      </c>
      <c r="F15" s="352">
        <f>SUM('[2]Grado y Edad'!V132:V135,'[2]Grado y Edad'!V140:V141)</f>
        <v>17354</v>
      </c>
      <c r="G15" s="352">
        <f t="shared" si="1"/>
        <v>110552</v>
      </c>
      <c r="H15" s="353">
        <f t="shared" ref="H15" si="2">+SUM(C15:F15)</f>
        <v>127906</v>
      </c>
      <c r="I15" s="375"/>
      <c r="J15" s="352">
        <f>+'[2]Grado y Edad'!F122+'[2]Grado y Edad'!F142</f>
        <v>6855</v>
      </c>
      <c r="K15" s="352">
        <f>SUM('[2]Grado y Edad'!G123:K127,'[2]Grado y Edad'!G136:K137,'[2]Grado y Edad'!G143:K143)</f>
        <v>45691</v>
      </c>
      <c r="L15" s="352">
        <f>SUM('[2]Grado y Edad'!L128:O131,'[2]Grado y Edad'!L138:O139)</f>
        <v>29763</v>
      </c>
      <c r="M15" s="352">
        <f>SUM('[2]Grado y Edad'!P132:Q135,'[2]Grado y Edad'!P140:Q141)</f>
        <v>8689</v>
      </c>
      <c r="N15" s="352">
        <f>SUM('[2]Grado y Edad'!F122:O131,'[2]Grado y Edad'!F136:O139,'[2]Grado y Edad'!F142:O143)</f>
        <v>93947</v>
      </c>
      <c r="O15" s="353">
        <f>SUM('[2]Grado y Edad'!F122:Q143)</f>
        <v>112215</v>
      </c>
    </row>
    <row r="16" spans="2:17" ht="15.75" x14ac:dyDescent="0.3">
      <c r="B16" s="359">
        <v>2012</v>
      </c>
      <c r="C16" s="356">
        <f>+'[2]Grado y Edad'!AU122+'[2]Grado y Edad'!AU142</f>
        <v>9003</v>
      </c>
      <c r="D16" s="357">
        <f>SUM('[2]Grado y Edad'!AU123:AU127,'[2]Grado y Edad'!AU136:AU137,'[2]Grado y Edad'!AU143)</f>
        <v>55882</v>
      </c>
      <c r="E16" s="357">
        <f>SUM('[2]Grado y Edad'!AU128:AU131,'[2]Grado y Edad'!AU138:AU139)</f>
        <v>42335</v>
      </c>
      <c r="F16" s="357">
        <f>SUM('[2]Grado y Edad'!AU132:AU135,'[2]Grado y Edad'!AU140:AU141)</f>
        <v>16327</v>
      </c>
      <c r="G16" s="357">
        <f>+SUM(C16:E16)</f>
        <v>107220</v>
      </c>
      <c r="H16" s="358">
        <f t="shared" ref="H16:H18" si="3">+SUM(C16:F16)</f>
        <v>123547</v>
      </c>
      <c r="I16" s="375"/>
      <c r="J16" s="357">
        <f>+'[2]Grado y Edad'!AE122+'[2]Grado y Edad'!AE142</f>
        <v>6659</v>
      </c>
      <c r="K16" s="357">
        <f>SUM('[2]Grado y Edad'!AF123:AJ127,'[2]Grado y Edad'!AF136:AJ137,'[2]Grado y Edad'!AF143:AJ143)</f>
        <v>43625</v>
      </c>
      <c r="L16" s="357">
        <f>SUM('[2]Grado y Edad'!AK128:AN131,'[2]Grado y Edad'!AK138:AN139)</f>
        <v>28890</v>
      </c>
      <c r="M16" s="357">
        <f>SUM('[2]Grado y Edad'!AO132:AP135,'[2]Grado y Edad'!AO140:AP141)</f>
        <v>8366</v>
      </c>
      <c r="N16" s="357">
        <f>SUM('[2]Grado y Edad'!AE122:AN131,'[2]Grado y Edad'!AE136:AN139,'[2]Grado y Edad'!AE142:AN143)</f>
        <v>89952</v>
      </c>
      <c r="O16" s="358">
        <f>SUM('[2]Grado y Edad'!AE122:AP143)</f>
        <v>107290</v>
      </c>
    </row>
    <row r="17" spans="1:17" ht="15.75" x14ac:dyDescent="0.3">
      <c r="B17" s="350">
        <v>2013</v>
      </c>
      <c r="C17" s="351">
        <f>+'[2]Grado y Edad'!V163+'[2]Grado y Edad'!V184</f>
        <v>8074</v>
      </c>
      <c r="D17" s="352">
        <f>SUM('[2]Grado y Edad'!V164:V168,'[2]Grado y Edad'!V177:V179,'[2]Grado y Edad'!V185)</f>
        <v>54380</v>
      </c>
      <c r="E17" s="352">
        <f>SUM('[2]Grado y Edad'!V169:V172,'[2]Grado y Edad'!V180:V181)</f>
        <v>41661</v>
      </c>
      <c r="F17" s="352">
        <f>SUM('[2]Grado y Edad'!V173:V176,'[2]Grado y Edad'!V182:V183)</f>
        <v>16548</v>
      </c>
      <c r="G17" s="352">
        <f>+SUM(C17:E17)</f>
        <v>104115</v>
      </c>
      <c r="H17" s="353">
        <f t="shared" si="3"/>
        <v>120663</v>
      </c>
      <c r="I17" s="375"/>
      <c r="J17" s="352">
        <f>+'[2]Grado y Edad'!F163+'[2]Grado y Edad'!F184</f>
        <v>5790</v>
      </c>
      <c r="K17" s="352">
        <f>SUM('[2]Grado y Edad'!G164:K168,'[2]Grado y Edad'!G177:K179,'[2]Grado y Edad'!G185:K185)</f>
        <v>41659</v>
      </c>
      <c r="L17" s="352">
        <f>SUM('[2]Grado y Edad'!L169:O172,'[2]Grado y Edad'!L180:O181)</f>
        <v>28746</v>
      </c>
      <c r="M17" s="352">
        <f>SUM('[2]Grado y Edad'!P173:Q176,'[2]Grado y Edad'!P182:Q183)</f>
        <v>8301</v>
      </c>
      <c r="N17" s="352">
        <f>SUM('[2]Grado y Edad'!F163:O172,'[2]Grado y Edad'!F177:O181,'[2]Grado y Edad'!F185:O185)</f>
        <v>87029</v>
      </c>
      <c r="O17" s="353">
        <f>SUM('[2]Grado y Edad'!F163:Q185)</f>
        <v>104046</v>
      </c>
    </row>
    <row r="18" spans="1:17" ht="15.75" x14ac:dyDescent="0.3">
      <c r="B18" s="350" t="s">
        <v>179</v>
      </c>
      <c r="C18" s="351">
        <f>+'[2]Grado y Edad'!AU163+'[2]Grado y Edad'!AU184</f>
        <v>7488</v>
      </c>
      <c r="D18" s="352">
        <f>SUM('[2]Grado y Edad'!AU164:AU168,'[2]Grado y Edad'!AU177:AU179,'[2]Grado y Edad'!AU185)</f>
        <v>50615</v>
      </c>
      <c r="E18" s="352">
        <f>SUM('[2]Grado y Edad'!AU169:AU172,'[2]Grado y Edad'!AU180:AU181)</f>
        <v>41105</v>
      </c>
      <c r="F18" s="352">
        <f>SUM('[2]Grado y Edad'!AU173:AU176,'[2]Grado y Edad'!AU182:AU183)</f>
        <v>16013</v>
      </c>
      <c r="G18" s="352">
        <f>+SUM(C18:E18)</f>
        <v>99208</v>
      </c>
      <c r="H18" s="353">
        <f t="shared" si="3"/>
        <v>115221</v>
      </c>
      <c r="I18" s="375"/>
      <c r="J18" s="352">
        <f>+'[2]Grado y Edad'!AE163+'[2]Grado y Edad'!AE184</f>
        <v>5501</v>
      </c>
      <c r="K18" s="352">
        <f>SUM('[2]Grado y Edad'!AF164:AJ168,'[2]Grado y Edad'!AF177:AJ179,'[2]Grado y Edad'!AF185:AJ185)</f>
        <v>40139</v>
      </c>
      <c r="L18" s="352">
        <f>SUM('[2]Grado y Edad'!AK169:AN172,'[2]Grado y Edad'!AK180:AN181)</f>
        <v>28682</v>
      </c>
      <c r="M18" s="352">
        <f>SUM('[2]Grado y Edad'!AO173:AP176,'[2]Grado y Edad'!AO182:AP183)</f>
        <v>7984</v>
      </c>
      <c r="N18" s="352">
        <f>SUM('[2]Grado y Edad'!AE163:AN172,'[2]Grado y Edad'!AE177:AN181,'[2]Grado y Edad'!AE185:AN185)</f>
        <v>84537</v>
      </c>
      <c r="O18" s="353">
        <f>SUM('[2]Grado y Edad'!AE163:AP185)</f>
        <v>100925</v>
      </c>
    </row>
    <row r="19" spans="1:17" s="4" customFormat="1" ht="15.75" x14ac:dyDescent="0.3">
      <c r="B19" s="440" t="s">
        <v>191</v>
      </c>
      <c r="C19" s="440"/>
      <c r="D19" s="440"/>
      <c r="E19" s="440"/>
      <c r="F19" s="440"/>
      <c r="G19" s="440"/>
      <c r="H19" s="440"/>
      <c r="I19" s="440"/>
      <c r="J19" s="245"/>
      <c r="K19" s="245"/>
      <c r="L19" s="245"/>
      <c r="M19" s="245"/>
      <c r="N19" s="245"/>
      <c r="O19" s="245"/>
      <c r="P19" s="6"/>
      <c r="Q19" s="6"/>
    </row>
    <row r="20" spans="1:17" s="4" customFormat="1" ht="15.75" x14ac:dyDescent="0.3">
      <c r="B20" s="378"/>
      <c r="C20" s="245"/>
      <c r="D20" s="245"/>
      <c r="E20" s="245"/>
      <c r="F20" s="245"/>
      <c r="G20" s="245"/>
      <c r="H20" s="245"/>
      <c r="I20" s="245"/>
      <c r="J20" s="245"/>
      <c r="K20" s="245"/>
      <c r="L20" s="245"/>
      <c r="M20" s="245"/>
      <c r="N20" s="245"/>
      <c r="O20" s="245"/>
      <c r="P20" s="6"/>
      <c r="Q20" s="6"/>
    </row>
    <row r="21" spans="1:17" s="4" customFormat="1" ht="15.75" x14ac:dyDescent="0.3">
      <c r="A21" s="374"/>
      <c r="B21" s="379"/>
      <c r="C21" s="380"/>
      <c r="D21" s="380"/>
      <c r="E21" s="380"/>
      <c r="F21" s="380"/>
      <c r="G21" s="380"/>
      <c r="H21" s="380"/>
      <c r="I21" s="245"/>
      <c r="J21" s="245"/>
      <c r="K21" s="245"/>
      <c r="L21" s="245"/>
      <c r="M21" s="245"/>
      <c r="N21" s="245"/>
      <c r="O21" s="245"/>
      <c r="P21" s="6"/>
      <c r="Q21" s="6"/>
    </row>
    <row r="22" spans="1:17" s="4" customFormat="1" ht="15.75" x14ac:dyDescent="0.3">
      <c r="B22" s="245"/>
      <c r="C22" s="246" t="s">
        <v>192</v>
      </c>
      <c r="D22" s="245"/>
      <c r="E22" s="245"/>
      <c r="F22" s="245"/>
      <c r="G22" s="245"/>
      <c r="H22" s="245"/>
      <c r="I22" s="245"/>
      <c r="J22" s="246" t="s">
        <v>193</v>
      </c>
      <c r="K22" s="245"/>
      <c r="L22" s="245"/>
      <c r="M22" s="245"/>
      <c r="N22" s="245"/>
      <c r="O22" s="245"/>
      <c r="P22" s="6"/>
      <c r="Q22" s="6"/>
    </row>
    <row r="23" spans="1:17" s="4" customFormat="1" ht="16.5" thickBot="1" x14ac:dyDescent="0.35">
      <c r="B23" s="246"/>
      <c r="C23" s="245"/>
      <c r="D23" s="245"/>
      <c r="E23" s="245"/>
      <c r="F23" s="245"/>
      <c r="G23" s="245"/>
      <c r="H23" s="245"/>
      <c r="I23" s="245"/>
      <c r="J23" s="245"/>
      <c r="K23" s="245"/>
      <c r="L23" s="245"/>
      <c r="M23" s="245"/>
      <c r="N23" s="245"/>
      <c r="O23" s="245"/>
      <c r="P23" s="6"/>
      <c r="Q23" s="6"/>
    </row>
    <row r="24" spans="1:17" ht="26.25" thickBot="1" x14ac:dyDescent="0.3">
      <c r="B24" s="371" t="s">
        <v>79</v>
      </c>
      <c r="C24" s="373" t="s">
        <v>194</v>
      </c>
      <c r="D24" s="339" t="s">
        <v>195</v>
      </c>
      <c r="E24" s="339" t="s">
        <v>186</v>
      </c>
      <c r="F24" s="339" t="s">
        <v>187</v>
      </c>
      <c r="G24" s="339" t="s">
        <v>188</v>
      </c>
      <c r="H24" s="341" t="s">
        <v>6</v>
      </c>
      <c r="I24" s="376"/>
      <c r="J24" s="338" t="s">
        <v>194</v>
      </c>
      <c r="K24" s="339" t="s">
        <v>195</v>
      </c>
      <c r="L24" s="339" t="s">
        <v>186</v>
      </c>
      <c r="M24" s="339" t="s">
        <v>187</v>
      </c>
      <c r="N24" s="339" t="s">
        <v>188</v>
      </c>
      <c r="O24" s="341" t="s">
        <v>6</v>
      </c>
    </row>
    <row r="25" spans="1:17" ht="15.75" x14ac:dyDescent="0.3">
      <c r="B25" s="372">
        <v>2005</v>
      </c>
      <c r="C25" s="360">
        <v>0.88398520084566601</v>
      </c>
      <c r="D25" s="361">
        <v>1.2050427278111517</v>
      </c>
      <c r="E25" s="361">
        <v>0.80391612826509173</v>
      </c>
      <c r="F25" s="361">
        <v>0.53052879889915483</v>
      </c>
      <c r="G25" s="361">
        <v>1.007493486621728</v>
      </c>
      <c r="H25" s="362">
        <v>0.92459341260079286</v>
      </c>
      <c r="I25" s="245"/>
      <c r="J25" s="360">
        <v>0.595401691331924</v>
      </c>
      <c r="K25" s="361">
        <v>0.90606650308824799</v>
      </c>
      <c r="L25" s="361">
        <v>0.56213088112885956</v>
      </c>
      <c r="M25" s="361">
        <v>0.27961470414782785</v>
      </c>
      <c r="N25" s="361">
        <v>0.80986725114759539</v>
      </c>
      <c r="O25" s="362">
        <v>0.8299849665163318</v>
      </c>
    </row>
    <row r="26" spans="1:17" ht="15.75" x14ac:dyDescent="0.3">
      <c r="B26" s="363">
        <v>2006</v>
      </c>
      <c r="C26" s="364">
        <v>0.89617148906139832</v>
      </c>
      <c r="D26" s="365">
        <v>1.2150911417799453</v>
      </c>
      <c r="E26" s="365">
        <v>0.88704244785325848</v>
      </c>
      <c r="F26" s="365">
        <v>0.58207147183525132</v>
      </c>
      <c r="G26" s="365">
        <v>1.0480657199304302</v>
      </c>
      <c r="H26" s="366">
        <v>0.96748063991285338</v>
      </c>
      <c r="I26" s="245"/>
      <c r="J26" s="364">
        <v>0.66452011291460933</v>
      </c>
      <c r="K26" s="365">
        <v>0.91778215903981153</v>
      </c>
      <c r="L26" s="365">
        <v>0.60157454752049322</v>
      </c>
      <c r="M26" s="365">
        <v>0.29662830607712498</v>
      </c>
      <c r="N26" s="365">
        <v>0.90156363452153798</v>
      </c>
      <c r="O26" s="366">
        <v>0.86160592708456984</v>
      </c>
    </row>
    <row r="27" spans="1:17" ht="15.75" x14ac:dyDescent="0.3">
      <c r="B27" s="363">
        <v>2007</v>
      </c>
      <c r="C27" s="364">
        <v>0.80581148121899349</v>
      </c>
      <c r="D27" s="365">
        <v>1.1813076543905356</v>
      </c>
      <c r="E27" s="365">
        <v>0.92196483626364489</v>
      </c>
      <c r="F27" s="365">
        <v>0.62433513379788053</v>
      </c>
      <c r="G27" s="365">
        <v>1.0375637403528115</v>
      </c>
      <c r="H27" s="366">
        <v>0.96615579733378931</v>
      </c>
      <c r="I27" s="245"/>
      <c r="J27" s="364">
        <v>0.62021615875265756</v>
      </c>
      <c r="K27" s="365">
        <v>0.89587000915428494</v>
      </c>
      <c r="L27" s="365">
        <v>0.62580201649862532</v>
      </c>
      <c r="M27" s="365">
        <v>0.32565043499773222</v>
      </c>
      <c r="N27" s="365">
        <v>0.89001343715545744</v>
      </c>
      <c r="O27" s="366">
        <v>0.85728434117806318</v>
      </c>
    </row>
    <row r="28" spans="1:17" ht="15.75" x14ac:dyDescent="0.3">
      <c r="B28" s="363">
        <v>2008</v>
      </c>
      <c r="C28" s="364">
        <v>0.81371246346000548</v>
      </c>
      <c r="D28" s="365">
        <v>1.0989095322232341</v>
      </c>
      <c r="E28" s="365">
        <v>0.89102907462558667</v>
      </c>
      <c r="F28" s="365">
        <v>0.66044964634557091</v>
      </c>
      <c r="G28" s="365">
        <v>0.98555174440535853</v>
      </c>
      <c r="H28" s="366">
        <v>0.9294929035536682</v>
      </c>
      <c r="I28" s="245"/>
      <c r="J28" s="364">
        <v>0.63132252635308717</v>
      </c>
      <c r="K28" s="365">
        <v>0.84690617693776715</v>
      </c>
      <c r="L28" s="365">
        <v>0.62050864525528682</v>
      </c>
      <c r="M28" s="365">
        <v>0.33883462445267765</v>
      </c>
      <c r="N28" s="365">
        <v>0.85269270920144247</v>
      </c>
      <c r="O28" s="366">
        <v>0.82590293658572023</v>
      </c>
    </row>
    <row r="29" spans="1:17" ht="15.75" x14ac:dyDescent="0.3">
      <c r="B29" s="363">
        <v>2009</v>
      </c>
      <c r="C29" s="364">
        <v>0.82792752982766227</v>
      </c>
      <c r="D29" s="365">
        <v>1.1002538756549456</v>
      </c>
      <c r="E29" s="365">
        <v>0.97380076240001767</v>
      </c>
      <c r="F29" s="365">
        <v>0.72291594901825695</v>
      </c>
      <c r="G29" s="365">
        <v>1.0216684337607032</v>
      </c>
      <c r="H29" s="366">
        <v>0.97044905913879298</v>
      </c>
      <c r="I29" s="245"/>
      <c r="J29" s="364">
        <v>0.65046398585947851</v>
      </c>
      <c r="K29" s="365">
        <v>0.86114262050090951</v>
      </c>
      <c r="L29" s="365">
        <v>0.66575589978626359</v>
      </c>
      <c r="M29" s="365">
        <v>0.37198587667929728</v>
      </c>
      <c r="N29" s="365">
        <v>0.880983989237061</v>
      </c>
      <c r="O29" s="366">
        <v>0.85904430057359693</v>
      </c>
    </row>
    <row r="30" spans="1:17" ht="15.75" x14ac:dyDescent="0.3">
      <c r="B30" s="363">
        <v>2010</v>
      </c>
      <c r="C30" s="364">
        <v>0.76889279437609803</v>
      </c>
      <c r="D30" s="365">
        <v>1.0804462606683065</v>
      </c>
      <c r="E30" s="365">
        <v>0.98964714392278308</v>
      </c>
      <c r="F30" s="365">
        <v>0.72775377017373666</v>
      </c>
      <c r="G30" s="365">
        <v>1.0122697727252241</v>
      </c>
      <c r="H30" s="366">
        <v>0.96397482054775052</v>
      </c>
      <c r="I30" s="245"/>
      <c r="J30" s="364">
        <v>0.62451669595782044</v>
      </c>
      <c r="K30" s="365">
        <v>0.83154925502676169</v>
      </c>
      <c r="L30" s="365">
        <v>0.66651597007165619</v>
      </c>
      <c r="M30" s="365">
        <v>0.3782961460446248</v>
      </c>
      <c r="N30" s="365">
        <v>0.85345690253599371</v>
      </c>
      <c r="O30" s="366">
        <v>0.84155807217011858</v>
      </c>
    </row>
    <row r="31" spans="1:17" ht="15.75" x14ac:dyDescent="0.3">
      <c r="B31" s="363">
        <v>2011</v>
      </c>
      <c r="C31" s="364">
        <v>0.75630252100840334</v>
      </c>
      <c r="D31" s="365">
        <v>1.0555937228811108</v>
      </c>
      <c r="E31" s="365">
        <v>1.011548677676406</v>
      </c>
      <c r="F31" s="365">
        <v>0.7852488687782806</v>
      </c>
      <c r="G31" s="365">
        <v>1.0080055437022448</v>
      </c>
      <c r="H31" s="366">
        <v>0.97064671331218599</v>
      </c>
      <c r="I31" s="377"/>
      <c r="J31" s="364">
        <v>0.61940905394415835</v>
      </c>
      <c r="K31" s="365">
        <v>0.82605944460514902</v>
      </c>
      <c r="L31" s="365">
        <v>0.6874465873657466</v>
      </c>
      <c r="M31" s="365">
        <v>0.39316742081447964</v>
      </c>
      <c r="N31" s="365">
        <v>0.85660229407152111</v>
      </c>
      <c r="O31" s="366">
        <v>0.85157163021536875</v>
      </c>
    </row>
    <row r="32" spans="1:17" ht="15.75" x14ac:dyDescent="0.3">
      <c r="B32" s="363">
        <v>2012</v>
      </c>
      <c r="C32" s="364">
        <v>0.83322535863026381</v>
      </c>
      <c r="D32" s="365">
        <v>1.0098122481432625</v>
      </c>
      <c r="E32" s="365">
        <v>0.99955140010388632</v>
      </c>
      <c r="F32" s="365">
        <v>0.75844288567845031</v>
      </c>
      <c r="G32" s="365">
        <v>0.98822098103190847</v>
      </c>
      <c r="H32" s="366">
        <v>0.95017881176696795</v>
      </c>
      <c r="I32" s="377"/>
      <c r="J32" s="364">
        <v>0.61628875520592319</v>
      </c>
      <c r="K32" s="365">
        <v>0.78832288259636063</v>
      </c>
      <c r="L32" s="365">
        <v>0.68210794730131752</v>
      </c>
      <c r="M32" s="365">
        <v>0.38862823431040089</v>
      </c>
      <c r="N32" s="365">
        <v>0.82906597356633305</v>
      </c>
      <c r="O32" s="366">
        <v>0.82514900980580652</v>
      </c>
    </row>
    <row r="33" spans="2:17" ht="15.75" x14ac:dyDescent="0.3">
      <c r="B33" s="363">
        <v>2013</v>
      </c>
      <c r="C33" s="364">
        <v>0.72634041021950346</v>
      </c>
      <c r="D33" s="365">
        <v>0.99587949821444921</v>
      </c>
      <c r="E33" s="365">
        <v>0.98673645816063094</v>
      </c>
      <c r="F33" s="365">
        <v>0.78393102468141551</v>
      </c>
      <c r="G33" s="365">
        <v>0.96454577458264623</v>
      </c>
      <c r="H33" s="366">
        <v>0.93500244089545992</v>
      </c>
      <c r="I33" s="377"/>
      <c r="J33" s="364">
        <v>0.52087081684059011</v>
      </c>
      <c r="K33" s="365">
        <v>0.76291548393004305</v>
      </c>
      <c r="L33" s="365">
        <v>0.68084602449018261</v>
      </c>
      <c r="M33" s="365">
        <v>0.39324458761665643</v>
      </c>
      <c r="N33" s="365">
        <v>0.80625706397880348</v>
      </c>
      <c r="O33" s="366">
        <v>0.80623939372806097</v>
      </c>
    </row>
    <row r="34" spans="2:17" ht="16.5" thickBot="1" x14ac:dyDescent="0.35">
      <c r="B34" s="367" t="s">
        <v>179</v>
      </c>
      <c r="C34" s="368">
        <v>0.68147069530396798</v>
      </c>
      <c r="D34" s="369">
        <v>0.93297819395034198</v>
      </c>
      <c r="E34" s="369">
        <v>0.97641218110123995</v>
      </c>
      <c r="F34" s="369">
        <v>0.77353751026520456</v>
      </c>
      <c r="G34" s="369">
        <v>0.92426656232240512</v>
      </c>
      <c r="H34" s="370">
        <v>0.89989690560614821</v>
      </c>
      <c r="I34" s="375"/>
      <c r="J34" s="368">
        <v>0.50063705860939212</v>
      </c>
      <c r="K34" s="369">
        <v>0.73987576265875288</v>
      </c>
      <c r="L34" s="369">
        <v>0.6813150268421303</v>
      </c>
      <c r="M34" s="369">
        <v>0.38568185111830344</v>
      </c>
      <c r="N34" s="369">
        <v>0.78758489616814331</v>
      </c>
      <c r="O34" s="370">
        <v>0.78824255299208046</v>
      </c>
    </row>
    <row r="35" spans="2:17" s="4" customFormat="1" x14ac:dyDescent="0.25">
      <c r="B35" s="6"/>
      <c r="C35" s="6"/>
      <c r="D35" s="6"/>
      <c r="E35" s="6"/>
      <c r="F35" s="6"/>
      <c r="G35" s="6"/>
      <c r="H35" s="6"/>
      <c r="I35" s="6"/>
      <c r="J35" s="6"/>
      <c r="K35" s="6"/>
      <c r="L35" s="6"/>
      <c r="M35" s="6"/>
      <c r="N35" s="6"/>
      <c r="O35" s="6"/>
      <c r="P35" s="6"/>
      <c r="Q35" s="6"/>
    </row>
    <row r="36" spans="2:17" s="4" customFormat="1" x14ac:dyDescent="0.25">
      <c r="B36" s="6"/>
      <c r="C36" s="6"/>
      <c r="D36" s="6"/>
      <c r="E36" s="6"/>
      <c r="F36" s="6"/>
      <c r="G36" s="6"/>
      <c r="H36" s="6"/>
      <c r="I36" s="6"/>
      <c r="J36" s="6"/>
      <c r="K36" s="6"/>
      <c r="L36" s="6"/>
      <c r="M36" s="6"/>
      <c r="N36" s="6"/>
      <c r="O36" s="6"/>
      <c r="P36" s="6"/>
      <c r="Q36" s="6"/>
    </row>
    <row r="37" spans="2:17" s="4" customFormat="1" x14ac:dyDescent="0.25">
      <c r="B37" s="6"/>
      <c r="C37" s="6"/>
      <c r="D37" s="6"/>
      <c r="E37" s="6"/>
      <c r="F37" s="6"/>
      <c r="G37" s="6"/>
      <c r="H37" s="6"/>
      <c r="I37" s="6"/>
      <c r="J37" s="6"/>
      <c r="K37" s="6"/>
      <c r="L37" s="6"/>
      <c r="M37" s="6"/>
      <c r="N37" s="6"/>
      <c r="O37" s="6"/>
      <c r="P37" s="6"/>
      <c r="Q37" s="6"/>
    </row>
    <row r="38" spans="2:17" s="4" customFormat="1" x14ac:dyDescent="0.25">
      <c r="B38" s="6"/>
      <c r="C38" s="6"/>
      <c r="D38" s="6"/>
      <c r="E38" s="6"/>
      <c r="F38" s="6"/>
      <c r="G38" s="6"/>
      <c r="H38" s="6"/>
      <c r="I38" s="6"/>
      <c r="J38" s="6"/>
      <c r="K38" s="6"/>
      <c r="L38" s="6"/>
      <c r="M38" s="6"/>
      <c r="N38" s="6"/>
      <c r="O38" s="6"/>
      <c r="P38" s="6"/>
      <c r="Q38" s="6"/>
    </row>
    <row r="39" spans="2:17" s="4" customFormat="1" x14ac:dyDescent="0.25">
      <c r="B39" s="6"/>
      <c r="C39" s="6"/>
      <c r="D39" s="6"/>
      <c r="E39" s="6"/>
      <c r="F39" s="6"/>
      <c r="G39" s="6"/>
      <c r="H39" s="6"/>
      <c r="I39" s="6"/>
      <c r="J39" s="6"/>
      <c r="K39" s="6"/>
      <c r="L39" s="6"/>
      <c r="M39" s="6"/>
      <c r="N39" s="6"/>
      <c r="O39" s="6"/>
      <c r="P39" s="6"/>
      <c r="Q39" s="6"/>
    </row>
    <row r="40" spans="2:17" s="4" customFormat="1" x14ac:dyDescent="0.25">
      <c r="B40" s="6"/>
      <c r="C40" s="6"/>
      <c r="D40" s="6"/>
      <c r="E40" s="6"/>
      <c r="F40" s="6"/>
      <c r="G40" s="6"/>
      <c r="H40" s="6"/>
      <c r="I40" s="6"/>
      <c r="J40" s="6"/>
      <c r="K40" s="6"/>
      <c r="L40" s="6"/>
      <c r="M40" s="6"/>
      <c r="N40" s="6"/>
      <c r="O40" s="6"/>
      <c r="P40" s="6"/>
      <c r="Q40" s="6"/>
    </row>
    <row r="41" spans="2:17" s="4" customFormat="1" x14ac:dyDescent="0.25">
      <c r="B41" s="6"/>
      <c r="C41" s="6"/>
      <c r="D41" s="6"/>
      <c r="E41" s="6"/>
      <c r="F41" s="6"/>
      <c r="G41" s="6"/>
      <c r="H41" s="6"/>
      <c r="I41" s="6"/>
      <c r="J41" s="6"/>
      <c r="K41" s="6"/>
      <c r="L41" s="6"/>
      <c r="M41" s="6"/>
      <c r="N41" s="6"/>
      <c r="O41" s="6"/>
      <c r="P41" s="6"/>
      <c r="Q41" s="6"/>
    </row>
    <row r="42" spans="2:17" s="4" customFormat="1" x14ac:dyDescent="0.25">
      <c r="B42" s="6"/>
      <c r="C42" s="6"/>
      <c r="D42" s="6"/>
      <c r="E42" s="6"/>
      <c r="F42" s="6"/>
      <c r="G42" s="6"/>
      <c r="H42" s="6"/>
      <c r="I42" s="6"/>
      <c r="J42" s="6"/>
      <c r="K42" s="6"/>
      <c r="L42" s="6"/>
      <c r="M42" s="6"/>
      <c r="N42" s="6"/>
      <c r="O42" s="6"/>
      <c r="P42" s="6"/>
      <c r="Q42" s="6"/>
    </row>
    <row r="43" spans="2:17" s="4" customFormat="1" x14ac:dyDescent="0.25">
      <c r="B43" s="6"/>
      <c r="C43" s="6"/>
      <c r="D43" s="6"/>
      <c r="E43" s="6"/>
      <c r="F43" s="6"/>
      <c r="G43" s="6"/>
      <c r="H43" s="6"/>
      <c r="I43" s="6"/>
      <c r="J43" s="6"/>
      <c r="K43" s="6"/>
      <c r="L43" s="6"/>
      <c r="M43" s="6"/>
      <c r="N43" s="6"/>
      <c r="O43" s="6"/>
      <c r="P43" s="6"/>
      <c r="Q43" s="6"/>
    </row>
    <row r="44" spans="2:17" s="4" customFormat="1" x14ac:dyDescent="0.25">
      <c r="B44" s="6"/>
      <c r="C44" s="6"/>
      <c r="D44" s="6"/>
      <c r="E44" s="6"/>
      <c r="F44" s="6"/>
      <c r="G44" s="6"/>
      <c r="H44" s="6"/>
      <c r="I44" s="6"/>
      <c r="J44" s="6"/>
      <c r="K44" s="6"/>
      <c r="L44" s="6"/>
      <c r="M44" s="6"/>
      <c r="N44" s="6"/>
      <c r="O44" s="6"/>
      <c r="P44" s="6"/>
      <c r="Q44" s="6"/>
    </row>
    <row r="45" spans="2:17" s="4" customFormat="1" x14ac:dyDescent="0.25">
      <c r="B45" s="6"/>
      <c r="C45" s="6"/>
      <c r="D45" s="6"/>
      <c r="E45" s="6"/>
      <c r="F45" s="6"/>
      <c r="G45" s="6"/>
      <c r="H45" s="6"/>
      <c r="I45" s="6"/>
      <c r="J45" s="6"/>
      <c r="K45" s="6"/>
      <c r="L45" s="6"/>
      <c r="M45" s="6"/>
      <c r="N45" s="6"/>
      <c r="O45" s="6"/>
      <c r="P45" s="6"/>
      <c r="Q45" s="6"/>
    </row>
    <row r="46" spans="2:17" s="4" customFormat="1" x14ac:dyDescent="0.25">
      <c r="B46" s="6"/>
      <c r="C46" s="6"/>
      <c r="D46" s="6"/>
      <c r="E46" s="6"/>
      <c r="F46" s="6"/>
      <c r="G46" s="6"/>
      <c r="H46" s="6"/>
      <c r="I46" s="6"/>
      <c r="J46" s="6"/>
      <c r="K46" s="6"/>
      <c r="L46" s="6"/>
      <c r="M46" s="6"/>
      <c r="N46" s="6"/>
      <c r="O46" s="6"/>
      <c r="P46" s="6"/>
      <c r="Q46" s="6"/>
    </row>
    <row r="47" spans="2:17" s="4" customFormat="1" x14ac:dyDescent="0.25">
      <c r="B47" s="6"/>
      <c r="C47" s="6"/>
      <c r="D47" s="6"/>
      <c r="E47" s="6"/>
      <c r="F47" s="6"/>
      <c r="G47" s="6"/>
      <c r="H47" s="6"/>
      <c r="I47" s="6"/>
      <c r="J47" s="6"/>
      <c r="K47" s="6"/>
      <c r="L47" s="6"/>
      <c r="M47" s="6"/>
      <c r="N47" s="6"/>
      <c r="O47" s="6"/>
      <c r="P47" s="6"/>
      <c r="Q47" s="6"/>
    </row>
    <row r="48" spans="2:17" s="4" customFormat="1" x14ac:dyDescent="0.25">
      <c r="B48" s="6"/>
      <c r="C48" s="6"/>
      <c r="D48" s="6"/>
      <c r="E48" s="6"/>
      <c r="F48" s="6"/>
      <c r="G48" s="6"/>
      <c r="H48" s="6"/>
      <c r="I48" s="6"/>
      <c r="J48" s="6"/>
      <c r="K48" s="6"/>
      <c r="L48" s="6"/>
      <c r="M48" s="6"/>
      <c r="N48" s="6"/>
      <c r="O48" s="6"/>
      <c r="P48" s="6"/>
      <c r="Q48" s="6"/>
    </row>
    <row r="49" spans="2:17" s="4" customFormat="1" x14ac:dyDescent="0.25">
      <c r="B49" s="6"/>
      <c r="C49" s="6"/>
      <c r="D49" s="6"/>
      <c r="E49" s="6"/>
      <c r="F49" s="6"/>
      <c r="G49" s="6"/>
      <c r="H49" s="6"/>
      <c r="I49" s="6"/>
      <c r="J49" s="6"/>
      <c r="K49" s="6"/>
      <c r="L49" s="6"/>
      <c r="M49" s="6"/>
      <c r="N49" s="6"/>
      <c r="O49" s="6"/>
      <c r="P49" s="6"/>
      <c r="Q49" s="6"/>
    </row>
    <row r="50" spans="2:17" s="4" customFormat="1" x14ac:dyDescent="0.25">
      <c r="B50" s="6"/>
      <c r="C50" s="6"/>
      <c r="D50" s="6"/>
      <c r="E50" s="6"/>
      <c r="F50" s="6"/>
      <c r="G50" s="6"/>
      <c r="H50" s="6"/>
      <c r="I50" s="6"/>
      <c r="J50" s="6"/>
      <c r="K50" s="6"/>
      <c r="L50" s="6"/>
      <c r="M50" s="6"/>
      <c r="N50" s="6"/>
      <c r="O50" s="6"/>
      <c r="P50" s="6"/>
      <c r="Q50" s="6"/>
    </row>
    <row r="51" spans="2:17" s="4" customFormat="1" x14ac:dyDescent="0.25">
      <c r="B51" s="6"/>
      <c r="C51" s="6"/>
      <c r="D51" s="6"/>
      <c r="E51" s="6"/>
      <c r="F51" s="6"/>
      <c r="G51" s="6"/>
      <c r="H51" s="6"/>
      <c r="I51" s="6"/>
      <c r="J51" s="6"/>
      <c r="K51" s="6"/>
      <c r="L51" s="6"/>
      <c r="M51" s="6"/>
      <c r="N51" s="6"/>
      <c r="O51" s="6"/>
      <c r="P51" s="6"/>
      <c r="Q51" s="6"/>
    </row>
    <row r="52" spans="2:17" s="4" customFormat="1" x14ac:dyDescent="0.25">
      <c r="B52" s="6"/>
      <c r="C52" s="6"/>
      <c r="D52" s="6"/>
      <c r="E52" s="6"/>
      <c r="F52" s="6"/>
      <c r="G52" s="6"/>
      <c r="H52" s="6"/>
      <c r="I52" s="6"/>
      <c r="J52" s="6"/>
      <c r="K52" s="6"/>
      <c r="L52" s="6"/>
      <c r="M52" s="6"/>
      <c r="N52" s="6"/>
      <c r="O52" s="6"/>
      <c r="P52" s="6"/>
      <c r="Q52" s="6"/>
    </row>
    <row r="53" spans="2:17" s="4" customFormat="1" x14ac:dyDescent="0.25">
      <c r="B53" s="6"/>
      <c r="C53" s="6"/>
      <c r="D53" s="6"/>
      <c r="E53" s="6"/>
      <c r="F53" s="6"/>
      <c r="G53" s="6"/>
      <c r="H53" s="6"/>
      <c r="I53" s="6"/>
      <c r="J53" s="6"/>
      <c r="K53" s="6"/>
      <c r="L53" s="6"/>
      <c r="M53" s="6"/>
      <c r="N53" s="6"/>
      <c r="O53" s="6"/>
      <c r="P53" s="6"/>
      <c r="Q53" s="6"/>
    </row>
    <row r="54" spans="2:17" s="4" customFormat="1" x14ac:dyDescent="0.25">
      <c r="B54" s="6"/>
      <c r="C54" s="6"/>
      <c r="D54" s="6"/>
      <c r="E54" s="6"/>
      <c r="F54" s="6"/>
      <c r="G54" s="6"/>
      <c r="H54" s="6"/>
      <c r="I54" s="6"/>
      <c r="J54" s="6"/>
      <c r="K54" s="6"/>
      <c r="L54" s="6"/>
      <c r="M54" s="6"/>
      <c r="N54" s="6"/>
      <c r="O54" s="6"/>
      <c r="P54" s="6"/>
      <c r="Q54" s="6"/>
    </row>
    <row r="55" spans="2:17" s="4" customFormat="1" x14ac:dyDescent="0.25">
      <c r="B55" s="6"/>
      <c r="C55" s="6"/>
      <c r="D55" s="6"/>
      <c r="E55" s="6"/>
      <c r="F55" s="6"/>
      <c r="G55" s="6"/>
      <c r="H55" s="6"/>
      <c r="I55" s="6"/>
      <c r="J55" s="6"/>
      <c r="K55" s="6"/>
      <c r="L55" s="6"/>
      <c r="M55" s="6"/>
      <c r="N55" s="6"/>
      <c r="O55" s="6"/>
      <c r="P55" s="6"/>
      <c r="Q55" s="6"/>
    </row>
    <row r="56" spans="2:17" s="4" customFormat="1" x14ac:dyDescent="0.25">
      <c r="B56" s="6"/>
      <c r="C56" s="6"/>
      <c r="D56" s="6"/>
      <c r="E56" s="6"/>
      <c r="F56" s="6"/>
      <c r="G56" s="6"/>
      <c r="H56" s="6"/>
      <c r="I56" s="6"/>
      <c r="J56" s="6"/>
      <c r="K56" s="6"/>
      <c r="L56" s="6"/>
      <c r="M56" s="6"/>
      <c r="N56" s="6"/>
      <c r="O56" s="6"/>
      <c r="P56" s="6"/>
      <c r="Q56" s="6"/>
    </row>
    <row r="57" spans="2:17" s="4" customFormat="1" x14ac:dyDescent="0.25">
      <c r="B57" s="6"/>
      <c r="C57" s="6"/>
      <c r="D57" s="6"/>
      <c r="E57" s="6"/>
      <c r="F57" s="6"/>
      <c r="G57" s="6"/>
      <c r="H57" s="6"/>
      <c r="I57" s="6"/>
      <c r="J57" s="6"/>
      <c r="K57" s="6"/>
      <c r="L57" s="6"/>
      <c r="M57" s="6"/>
      <c r="N57" s="6"/>
      <c r="O57" s="6"/>
      <c r="P57" s="6"/>
      <c r="Q57" s="6"/>
    </row>
    <row r="58" spans="2:17" s="4" customFormat="1" x14ac:dyDescent="0.25">
      <c r="B58" s="6"/>
      <c r="C58" s="6"/>
      <c r="D58" s="6"/>
      <c r="E58" s="6"/>
      <c r="F58" s="6"/>
      <c r="G58" s="6"/>
      <c r="H58" s="6"/>
      <c r="I58" s="6"/>
      <c r="J58" s="6"/>
      <c r="K58" s="6"/>
      <c r="L58" s="6"/>
      <c r="M58" s="6"/>
      <c r="N58" s="6"/>
      <c r="O58" s="6"/>
      <c r="P58" s="6"/>
      <c r="Q58" s="6"/>
    </row>
    <row r="59" spans="2:17" s="4" customFormat="1" x14ac:dyDescent="0.25">
      <c r="B59" s="6"/>
      <c r="C59" s="6"/>
      <c r="D59" s="6"/>
      <c r="E59" s="6"/>
      <c r="F59" s="6"/>
      <c r="G59" s="6"/>
      <c r="H59" s="6"/>
      <c r="I59" s="6"/>
      <c r="J59" s="6"/>
      <c r="K59" s="6"/>
      <c r="L59" s="6"/>
      <c r="M59" s="6"/>
      <c r="N59" s="6"/>
      <c r="O59" s="6"/>
      <c r="P59" s="6"/>
      <c r="Q59" s="6"/>
    </row>
    <row r="60" spans="2:17" s="4" customFormat="1" x14ac:dyDescent="0.25">
      <c r="B60" s="6"/>
      <c r="C60" s="6"/>
      <c r="D60" s="6"/>
      <c r="E60" s="6"/>
      <c r="F60" s="6"/>
      <c r="G60" s="6"/>
      <c r="H60" s="6"/>
      <c r="I60" s="6"/>
      <c r="J60" s="6"/>
      <c r="K60" s="6"/>
      <c r="L60" s="6"/>
      <c r="M60" s="6"/>
      <c r="N60" s="6"/>
      <c r="O60" s="6"/>
      <c r="P60" s="6"/>
      <c r="Q60" s="6"/>
    </row>
    <row r="61" spans="2:17" s="4" customFormat="1" x14ac:dyDescent="0.25">
      <c r="B61" s="6"/>
      <c r="C61" s="6"/>
      <c r="D61" s="6"/>
      <c r="E61" s="6"/>
      <c r="F61" s="6"/>
      <c r="G61" s="6"/>
      <c r="H61" s="6"/>
      <c r="I61" s="6"/>
      <c r="J61" s="6"/>
      <c r="K61" s="6"/>
      <c r="L61" s="6"/>
      <c r="M61" s="6"/>
      <c r="N61" s="6"/>
      <c r="O61" s="6"/>
      <c r="P61" s="6"/>
      <c r="Q61" s="6"/>
    </row>
    <row r="62" spans="2:17" s="4" customFormat="1" x14ac:dyDescent="0.25">
      <c r="B62" s="6"/>
      <c r="C62" s="6"/>
      <c r="D62" s="6"/>
      <c r="E62" s="6"/>
      <c r="F62" s="6"/>
      <c r="G62" s="6"/>
      <c r="H62" s="6"/>
      <c r="I62" s="6"/>
      <c r="J62" s="6"/>
      <c r="K62" s="6"/>
      <c r="L62" s="6"/>
      <c r="M62" s="6"/>
      <c r="N62" s="6"/>
      <c r="O62" s="6"/>
      <c r="P62" s="6"/>
      <c r="Q62" s="6"/>
    </row>
    <row r="63" spans="2:17" s="4" customFormat="1" x14ac:dyDescent="0.25">
      <c r="B63" s="6"/>
      <c r="C63" s="6"/>
      <c r="D63" s="6"/>
      <c r="E63" s="6"/>
      <c r="F63" s="6"/>
      <c r="G63" s="6"/>
      <c r="H63" s="6"/>
      <c r="I63" s="6"/>
      <c r="J63" s="6"/>
      <c r="K63" s="6"/>
      <c r="L63" s="6"/>
      <c r="M63" s="6"/>
      <c r="N63" s="6"/>
      <c r="O63" s="6"/>
      <c r="P63" s="6"/>
      <c r="Q63" s="6"/>
    </row>
    <row r="64" spans="2:17" s="4" customFormat="1" x14ac:dyDescent="0.25">
      <c r="B64" s="6"/>
      <c r="C64" s="6"/>
      <c r="D64" s="6"/>
      <c r="E64" s="6"/>
      <c r="F64" s="6"/>
      <c r="G64" s="6"/>
      <c r="H64" s="6"/>
      <c r="I64" s="6"/>
      <c r="J64" s="6"/>
      <c r="K64" s="6"/>
      <c r="L64" s="6"/>
      <c r="M64" s="6"/>
      <c r="N64" s="6"/>
      <c r="O64" s="6"/>
      <c r="P64" s="6"/>
      <c r="Q64" s="6"/>
    </row>
    <row r="65" spans="2:17" s="4" customFormat="1" x14ac:dyDescent="0.25">
      <c r="B65" s="6"/>
      <c r="C65" s="6"/>
      <c r="D65" s="6"/>
      <c r="E65" s="6"/>
      <c r="F65" s="6"/>
      <c r="G65" s="6"/>
      <c r="H65" s="6"/>
      <c r="I65" s="6"/>
      <c r="J65" s="6"/>
      <c r="K65" s="6"/>
      <c r="L65" s="6"/>
      <c r="M65" s="6"/>
      <c r="N65" s="6"/>
      <c r="O65" s="6"/>
      <c r="P65" s="6"/>
      <c r="Q65" s="6"/>
    </row>
    <row r="66" spans="2:17" s="4" customFormat="1" x14ac:dyDescent="0.25">
      <c r="B66" s="6"/>
      <c r="C66" s="6"/>
      <c r="D66" s="6"/>
      <c r="E66" s="6"/>
      <c r="F66" s="6"/>
      <c r="G66" s="6"/>
      <c r="H66" s="6"/>
      <c r="I66" s="6"/>
      <c r="J66" s="6"/>
      <c r="K66" s="6"/>
      <c r="L66" s="6"/>
      <c r="M66" s="6"/>
      <c r="N66" s="6"/>
      <c r="O66" s="6"/>
      <c r="P66" s="6"/>
      <c r="Q66" s="6"/>
    </row>
    <row r="67" spans="2:17" s="4" customFormat="1" x14ac:dyDescent="0.25">
      <c r="B67" s="6"/>
      <c r="C67" s="6"/>
      <c r="D67" s="6"/>
      <c r="E67" s="6"/>
      <c r="F67" s="6"/>
      <c r="G67" s="6"/>
      <c r="H67" s="6"/>
      <c r="I67" s="6"/>
      <c r="J67" s="6"/>
      <c r="K67" s="6"/>
      <c r="L67" s="6"/>
      <c r="M67" s="6"/>
      <c r="N67" s="6"/>
      <c r="O67" s="6"/>
      <c r="P67" s="6"/>
      <c r="Q67" s="6"/>
    </row>
    <row r="68" spans="2:17" s="4" customFormat="1" x14ac:dyDescent="0.25">
      <c r="B68" s="6"/>
      <c r="C68" s="6"/>
      <c r="D68" s="6"/>
      <c r="E68" s="6"/>
      <c r="F68" s="6"/>
      <c r="G68" s="6"/>
      <c r="H68" s="6"/>
      <c r="I68" s="6"/>
      <c r="J68" s="6"/>
      <c r="K68" s="6"/>
      <c r="L68" s="6"/>
      <c r="M68" s="6"/>
      <c r="N68" s="6"/>
      <c r="O68" s="6"/>
      <c r="P68" s="6"/>
      <c r="Q68" s="6"/>
    </row>
    <row r="69" spans="2:17" s="4" customFormat="1" x14ac:dyDescent="0.25">
      <c r="B69" s="6"/>
      <c r="C69" s="6"/>
      <c r="D69" s="6"/>
      <c r="E69" s="6"/>
      <c r="F69" s="6"/>
      <c r="G69" s="6"/>
      <c r="H69" s="6"/>
      <c r="I69" s="6"/>
      <c r="J69" s="6"/>
      <c r="K69" s="6"/>
      <c r="L69" s="6"/>
      <c r="M69" s="6"/>
      <c r="N69" s="6"/>
      <c r="O69" s="6"/>
      <c r="P69" s="6"/>
      <c r="Q69" s="6"/>
    </row>
    <row r="70" spans="2:17" s="4" customFormat="1" x14ac:dyDescent="0.25">
      <c r="B70" s="6"/>
      <c r="C70" s="6"/>
      <c r="D70" s="6"/>
      <c r="E70" s="6"/>
      <c r="F70" s="6"/>
      <c r="G70" s="6"/>
      <c r="H70" s="6"/>
      <c r="I70" s="6"/>
      <c r="J70" s="6"/>
      <c r="K70" s="6"/>
      <c r="L70" s="6"/>
      <c r="M70" s="6"/>
      <c r="N70" s="6"/>
      <c r="O70" s="6"/>
      <c r="P70" s="6"/>
      <c r="Q70" s="6"/>
    </row>
    <row r="71" spans="2:17" s="4" customFormat="1" x14ac:dyDescent="0.25">
      <c r="B71" s="6"/>
      <c r="C71" s="6"/>
      <c r="D71" s="6"/>
      <c r="E71" s="6"/>
      <c r="F71" s="6"/>
      <c r="G71" s="6"/>
      <c r="H71" s="6"/>
      <c r="I71" s="6"/>
      <c r="J71" s="6"/>
      <c r="K71" s="6"/>
      <c r="L71" s="6"/>
      <c r="M71" s="6"/>
      <c r="N71" s="6"/>
      <c r="O71" s="6"/>
      <c r="P71" s="6"/>
      <c r="Q71" s="6"/>
    </row>
    <row r="72" spans="2:17" s="4" customFormat="1" x14ac:dyDescent="0.25">
      <c r="B72" s="6"/>
      <c r="C72" s="6"/>
      <c r="D72" s="6"/>
      <c r="E72" s="6"/>
      <c r="F72" s="6"/>
      <c r="G72" s="6"/>
      <c r="H72" s="6"/>
      <c r="I72" s="6"/>
      <c r="J72" s="6"/>
      <c r="K72" s="6"/>
      <c r="L72" s="6"/>
      <c r="M72" s="6"/>
      <c r="N72" s="6"/>
      <c r="O72" s="6"/>
      <c r="P72" s="6"/>
      <c r="Q72" s="6"/>
    </row>
    <row r="73" spans="2:17" s="4" customFormat="1" x14ac:dyDescent="0.25">
      <c r="B73" s="6"/>
      <c r="C73" s="6"/>
      <c r="D73" s="6"/>
      <c r="E73" s="6"/>
      <c r="F73" s="6"/>
      <c r="G73" s="6"/>
      <c r="H73" s="6"/>
      <c r="I73" s="6"/>
      <c r="J73" s="6"/>
      <c r="K73" s="6"/>
      <c r="L73" s="6"/>
      <c r="M73" s="6"/>
      <c r="N73" s="6"/>
      <c r="O73" s="6"/>
      <c r="P73" s="6"/>
      <c r="Q73" s="6"/>
    </row>
    <row r="74" spans="2:17" s="4" customFormat="1" x14ac:dyDescent="0.25">
      <c r="B74" s="6"/>
      <c r="C74" s="6"/>
      <c r="D74" s="6"/>
      <c r="E74" s="6"/>
      <c r="F74" s="6"/>
      <c r="G74" s="6"/>
      <c r="H74" s="6"/>
      <c r="I74" s="6"/>
      <c r="J74" s="6"/>
      <c r="K74" s="6"/>
      <c r="L74" s="6"/>
      <c r="M74" s="6"/>
      <c r="N74" s="6"/>
      <c r="O74" s="6"/>
      <c r="P74" s="6"/>
      <c r="Q74" s="6"/>
    </row>
    <row r="75" spans="2:17" s="4" customFormat="1" x14ac:dyDescent="0.25">
      <c r="B75" s="6"/>
      <c r="C75" s="6"/>
      <c r="D75" s="6"/>
      <c r="E75" s="6"/>
      <c r="F75" s="6"/>
      <c r="G75" s="6"/>
      <c r="H75" s="6"/>
      <c r="I75" s="6"/>
      <c r="J75" s="6"/>
      <c r="K75" s="6"/>
      <c r="L75" s="6"/>
      <c r="M75" s="6"/>
      <c r="N75" s="6"/>
      <c r="O75" s="6"/>
      <c r="P75" s="6"/>
      <c r="Q75" s="6"/>
    </row>
    <row r="76" spans="2:17" s="4" customFormat="1" x14ac:dyDescent="0.25">
      <c r="B76" s="6"/>
      <c r="C76" s="6"/>
      <c r="D76" s="6"/>
      <c r="E76" s="6"/>
      <c r="F76" s="6"/>
      <c r="G76" s="6"/>
      <c r="H76" s="6"/>
      <c r="I76" s="6"/>
      <c r="J76" s="6"/>
      <c r="K76" s="6"/>
      <c r="L76" s="6"/>
      <c r="M76" s="6"/>
      <c r="N76" s="6"/>
      <c r="O76" s="6"/>
      <c r="P76" s="6"/>
      <c r="Q76" s="6"/>
    </row>
    <row r="77" spans="2:17" s="4" customFormat="1" x14ac:dyDescent="0.25">
      <c r="B77" s="6"/>
      <c r="C77" s="6"/>
      <c r="D77" s="6"/>
      <c r="E77" s="6"/>
      <c r="F77" s="6"/>
      <c r="G77" s="6"/>
      <c r="H77" s="6"/>
      <c r="I77" s="6"/>
      <c r="J77" s="6"/>
      <c r="K77" s="6"/>
      <c r="L77" s="6"/>
      <c r="M77" s="6"/>
      <c r="N77" s="6"/>
      <c r="O77" s="6"/>
      <c r="P77" s="6"/>
      <c r="Q77" s="6"/>
    </row>
    <row r="78" spans="2:17" s="4" customFormat="1" x14ac:dyDescent="0.25">
      <c r="B78" s="6"/>
      <c r="C78" s="6"/>
      <c r="D78" s="6"/>
      <c r="E78" s="6"/>
      <c r="F78" s="6"/>
      <c r="G78" s="6"/>
      <c r="H78" s="6"/>
      <c r="I78" s="6"/>
      <c r="J78" s="6"/>
      <c r="K78" s="6"/>
      <c r="L78" s="6"/>
      <c r="M78" s="6"/>
      <c r="N78" s="6"/>
      <c r="O78" s="6"/>
      <c r="P78" s="6"/>
      <c r="Q78" s="6"/>
    </row>
    <row r="79" spans="2:17" s="4" customFormat="1" x14ac:dyDescent="0.25">
      <c r="B79" s="6"/>
      <c r="C79" s="6"/>
      <c r="D79" s="6"/>
      <c r="E79" s="6"/>
      <c r="F79" s="6"/>
      <c r="G79" s="6"/>
      <c r="H79" s="6"/>
      <c r="I79" s="6"/>
      <c r="J79" s="6"/>
      <c r="K79" s="6"/>
      <c r="L79" s="6"/>
      <c r="M79" s="6"/>
      <c r="N79" s="6"/>
      <c r="O79" s="6"/>
      <c r="P79" s="6"/>
      <c r="Q79" s="6"/>
    </row>
    <row r="80" spans="2:17" s="4" customFormat="1" x14ac:dyDescent="0.25">
      <c r="B80" s="6"/>
      <c r="C80" s="6"/>
      <c r="D80" s="6"/>
      <c r="E80" s="6"/>
      <c r="F80" s="6"/>
      <c r="G80" s="6"/>
      <c r="H80" s="6"/>
      <c r="I80" s="6"/>
      <c r="J80" s="6"/>
      <c r="K80" s="6"/>
      <c r="L80" s="6"/>
      <c r="M80" s="6"/>
      <c r="N80" s="6"/>
      <c r="O80" s="6"/>
      <c r="P80" s="6"/>
      <c r="Q80" s="6"/>
    </row>
    <row r="81" spans="2:17" s="4" customFormat="1" x14ac:dyDescent="0.25">
      <c r="B81" s="6"/>
      <c r="C81" s="6"/>
      <c r="D81" s="6"/>
      <c r="E81" s="6"/>
      <c r="F81" s="6"/>
      <c r="G81" s="6"/>
      <c r="H81" s="6"/>
      <c r="I81" s="6"/>
      <c r="J81" s="6"/>
      <c r="K81" s="6"/>
      <c r="L81" s="6"/>
      <c r="M81" s="6"/>
      <c r="N81" s="6"/>
      <c r="O81" s="6"/>
      <c r="P81" s="6"/>
      <c r="Q81" s="6"/>
    </row>
    <row r="82" spans="2:17" s="4" customFormat="1" x14ac:dyDescent="0.25">
      <c r="B82" s="6"/>
      <c r="C82" s="6"/>
      <c r="D82" s="6"/>
      <c r="E82" s="6"/>
      <c r="F82" s="6"/>
      <c r="G82" s="6"/>
      <c r="H82" s="6"/>
      <c r="I82" s="6"/>
      <c r="J82" s="6"/>
      <c r="K82" s="6"/>
      <c r="L82" s="6"/>
      <c r="M82" s="6"/>
      <c r="N82" s="6"/>
      <c r="O82" s="6"/>
      <c r="P82" s="6"/>
      <c r="Q82" s="6"/>
    </row>
    <row r="83" spans="2:17" s="4" customFormat="1" x14ac:dyDescent="0.25">
      <c r="B83" s="6"/>
      <c r="C83" s="6"/>
      <c r="D83" s="6"/>
      <c r="E83" s="6"/>
      <c r="F83" s="6"/>
      <c r="G83" s="6"/>
      <c r="H83" s="6"/>
      <c r="I83" s="6"/>
      <c r="J83" s="6"/>
      <c r="K83" s="6"/>
      <c r="L83" s="6"/>
      <c r="M83" s="6"/>
      <c r="N83" s="6"/>
      <c r="O83" s="6"/>
      <c r="P83" s="6"/>
      <c r="Q83" s="6"/>
    </row>
    <row r="84" spans="2:17" s="4" customFormat="1" x14ac:dyDescent="0.25">
      <c r="B84" s="6"/>
      <c r="C84" s="6"/>
      <c r="D84" s="6"/>
      <c r="E84" s="6"/>
      <c r="F84" s="6"/>
      <c r="G84" s="6"/>
      <c r="H84" s="6"/>
      <c r="I84" s="6"/>
      <c r="J84" s="6"/>
      <c r="K84" s="6"/>
      <c r="L84" s="6"/>
      <c r="M84" s="6"/>
      <c r="N84" s="6"/>
      <c r="O84" s="6"/>
      <c r="P84" s="6"/>
      <c r="Q84" s="6"/>
    </row>
    <row r="85" spans="2:17" s="4" customFormat="1" x14ac:dyDescent="0.25">
      <c r="B85" s="6"/>
      <c r="C85" s="6"/>
      <c r="D85" s="6"/>
      <c r="E85" s="6"/>
      <c r="F85" s="6"/>
      <c r="G85" s="6"/>
      <c r="H85" s="6"/>
      <c r="I85" s="6"/>
      <c r="J85" s="6"/>
      <c r="K85" s="6"/>
      <c r="L85" s="6"/>
      <c r="M85" s="6"/>
      <c r="N85" s="6"/>
      <c r="O85" s="6"/>
      <c r="P85" s="6"/>
      <c r="Q85" s="6"/>
    </row>
    <row r="86" spans="2:17" s="4" customFormat="1" x14ac:dyDescent="0.25">
      <c r="B86" s="6"/>
      <c r="C86" s="6"/>
      <c r="D86" s="6"/>
      <c r="E86" s="6"/>
      <c r="F86" s="6"/>
      <c r="G86" s="6"/>
      <c r="H86" s="6"/>
      <c r="I86" s="6"/>
      <c r="J86" s="6"/>
      <c r="K86" s="6"/>
      <c r="L86" s="6"/>
      <c r="M86" s="6"/>
      <c r="N86" s="6"/>
      <c r="O86" s="6"/>
      <c r="P86" s="6"/>
      <c r="Q86" s="6"/>
    </row>
    <row r="87" spans="2:17" s="4" customFormat="1" x14ac:dyDescent="0.25">
      <c r="B87" s="6"/>
      <c r="C87" s="6"/>
      <c r="D87" s="6"/>
      <c r="E87" s="6"/>
      <c r="F87" s="6"/>
      <c r="G87" s="6"/>
      <c r="H87" s="6"/>
      <c r="I87" s="6"/>
      <c r="J87" s="6"/>
      <c r="K87" s="6"/>
      <c r="L87" s="6"/>
      <c r="M87" s="6"/>
      <c r="N87" s="6"/>
      <c r="O87" s="6"/>
      <c r="P87" s="6"/>
      <c r="Q87" s="6"/>
    </row>
    <row r="88" spans="2:17" s="4" customFormat="1" x14ac:dyDescent="0.25">
      <c r="B88" s="6"/>
      <c r="C88" s="6"/>
      <c r="D88" s="6"/>
      <c r="E88" s="6"/>
      <c r="F88" s="6"/>
      <c r="G88" s="6"/>
      <c r="H88" s="6"/>
      <c r="I88" s="6"/>
      <c r="J88" s="6"/>
      <c r="K88" s="6"/>
      <c r="L88" s="6"/>
      <c r="M88" s="6"/>
      <c r="N88" s="6"/>
      <c r="O88" s="6"/>
      <c r="P88" s="6"/>
      <c r="Q88" s="6"/>
    </row>
    <row r="89" spans="2:17" s="4" customFormat="1" x14ac:dyDescent="0.25">
      <c r="B89" s="6"/>
      <c r="C89" s="6"/>
      <c r="D89" s="6"/>
      <c r="E89" s="6"/>
      <c r="F89" s="6"/>
      <c r="G89" s="6"/>
      <c r="H89" s="6"/>
      <c r="I89" s="6"/>
      <c r="J89" s="6"/>
      <c r="K89" s="6"/>
      <c r="L89" s="6"/>
      <c r="M89" s="6"/>
      <c r="N89" s="6"/>
      <c r="O89" s="6"/>
      <c r="P89" s="6"/>
      <c r="Q89" s="6"/>
    </row>
    <row r="90" spans="2:17" s="4" customFormat="1" x14ac:dyDescent="0.25">
      <c r="B90" s="6"/>
      <c r="C90" s="6"/>
      <c r="D90" s="6"/>
      <c r="E90" s="6"/>
      <c r="F90" s="6"/>
      <c r="G90" s="6"/>
      <c r="H90" s="6"/>
      <c r="I90" s="6"/>
      <c r="J90" s="6"/>
      <c r="K90" s="6"/>
      <c r="L90" s="6"/>
      <c r="M90" s="6"/>
      <c r="N90" s="6"/>
      <c r="O90" s="6"/>
      <c r="P90" s="6"/>
      <c r="Q90" s="6"/>
    </row>
    <row r="91" spans="2:17" s="4" customFormat="1" x14ac:dyDescent="0.25">
      <c r="B91" s="6"/>
      <c r="C91" s="6"/>
      <c r="D91" s="6"/>
      <c r="E91" s="6"/>
      <c r="F91" s="6"/>
      <c r="G91" s="6"/>
      <c r="H91" s="6"/>
      <c r="I91" s="6"/>
      <c r="J91" s="6"/>
      <c r="K91" s="6"/>
      <c r="L91" s="6"/>
      <c r="M91" s="6"/>
      <c r="N91" s="6"/>
      <c r="O91" s="6"/>
      <c r="P91" s="6"/>
      <c r="Q91" s="6"/>
    </row>
    <row r="92" spans="2:17" s="4" customFormat="1" x14ac:dyDescent="0.25">
      <c r="B92" s="6"/>
      <c r="C92" s="6"/>
      <c r="D92" s="6"/>
      <c r="E92" s="6"/>
      <c r="F92" s="6"/>
      <c r="G92" s="6"/>
      <c r="H92" s="6"/>
      <c r="I92" s="6"/>
      <c r="J92" s="6"/>
      <c r="K92" s="6"/>
      <c r="L92" s="6"/>
      <c r="M92" s="6"/>
      <c r="N92" s="6"/>
      <c r="O92" s="6"/>
      <c r="P92" s="6"/>
      <c r="Q92" s="6"/>
    </row>
    <row r="93" spans="2:17" s="4" customFormat="1" x14ac:dyDescent="0.25">
      <c r="B93" s="6"/>
      <c r="C93" s="6"/>
      <c r="D93" s="6"/>
      <c r="E93" s="6"/>
      <c r="F93" s="6"/>
      <c r="G93" s="6"/>
      <c r="H93" s="6"/>
      <c r="I93" s="6"/>
      <c r="J93" s="6"/>
      <c r="K93" s="6"/>
      <c r="L93" s="6"/>
      <c r="M93" s="6"/>
      <c r="N93" s="6"/>
      <c r="O93" s="6"/>
      <c r="P93" s="6"/>
      <c r="Q93" s="6"/>
    </row>
    <row r="94" spans="2:17" s="4" customFormat="1" x14ac:dyDescent="0.25">
      <c r="B94" s="6"/>
      <c r="C94" s="6"/>
      <c r="D94" s="6"/>
      <c r="E94" s="6"/>
      <c r="F94" s="6"/>
      <c r="G94" s="6"/>
      <c r="H94" s="6"/>
      <c r="I94" s="6"/>
      <c r="J94" s="6"/>
      <c r="K94" s="6"/>
      <c r="L94" s="6"/>
      <c r="M94" s="6"/>
      <c r="N94" s="6"/>
      <c r="O94" s="6"/>
      <c r="P94" s="6"/>
      <c r="Q94" s="6"/>
    </row>
    <row r="95" spans="2:17" s="4" customFormat="1" x14ac:dyDescent="0.25">
      <c r="B95" s="6"/>
      <c r="C95" s="6"/>
      <c r="D95" s="6"/>
      <c r="E95" s="6"/>
      <c r="F95" s="6"/>
      <c r="G95" s="6"/>
      <c r="H95" s="6"/>
      <c r="I95" s="6"/>
      <c r="J95" s="6"/>
      <c r="K95" s="6"/>
      <c r="L95" s="6"/>
      <c r="M95" s="6"/>
      <c r="N95" s="6"/>
      <c r="O95" s="6"/>
      <c r="P95" s="6"/>
      <c r="Q95" s="6"/>
    </row>
    <row r="96" spans="2:17" s="4" customFormat="1" x14ac:dyDescent="0.25">
      <c r="B96" s="6"/>
      <c r="C96" s="6"/>
      <c r="D96" s="6"/>
      <c r="E96" s="6"/>
      <c r="F96" s="6"/>
      <c r="G96" s="6"/>
      <c r="H96" s="6"/>
      <c r="I96" s="6"/>
      <c r="J96" s="6"/>
      <c r="K96" s="6"/>
      <c r="L96" s="6"/>
      <c r="M96" s="6"/>
      <c r="N96" s="6"/>
      <c r="O96" s="6"/>
      <c r="P96" s="6"/>
      <c r="Q96" s="6"/>
    </row>
    <row r="97" spans="2:17" s="4" customFormat="1" x14ac:dyDescent="0.25">
      <c r="B97" s="6"/>
      <c r="C97" s="6"/>
      <c r="D97" s="6"/>
      <c r="E97" s="6"/>
      <c r="F97" s="6"/>
      <c r="G97" s="6"/>
      <c r="H97" s="6"/>
      <c r="I97" s="6"/>
      <c r="J97" s="6"/>
      <c r="K97" s="6"/>
      <c r="L97" s="6"/>
      <c r="M97" s="6"/>
      <c r="N97" s="6"/>
      <c r="O97" s="6"/>
      <c r="P97" s="6"/>
      <c r="Q97" s="6"/>
    </row>
    <row r="98" spans="2:17" s="4" customFormat="1" x14ac:dyDescent="0.25">
      <c r="B98" s="6"/>
      <c r="C98" s="6"/>
      <c r="D98" s="6"/>
      <c r="E98" s="6"/>
      <c r="F98" s="6"/>
      <c r="G98" s="6"/>
      <c r="H98" s="6"/>
      <c r="I98" s="6"/>
      <c r="J98" s="6"/>
      <c r="K98" s="6"/>
      <c r="L98" s="6"/>
      <c r="M98" s="6"/>
      <c r="N98" s="6"/>
      <c r="O98" s="6"/>
      <c r="P98" s="6"/>
      <c r="Q98" s="6"/>
    </row>
    <row r="99" spans="2:17" s="4" customFormat="1" x14ac:dyDescent="0.25">
      <c r="B99" s="6"/>
      <c r="C99" s="6"/>
      <c r="D99" s="6"/>
      <c r="E99" s="6"/>
      <c r="F99" s="6"/>
      <c r="G99" s="6"/>
      <c r="H99" s="6"/>
      <c r="I99" s="6"/>
      <c r="J99" s="6"/>
      <c r="K99" s="6"/>
      <c r="L99" s="6"/>
      <c r="M99" s="6"/>
      <c r="N99" s="6"/>
      <c r="O99" s="6"/>
      <c r="P99" s="6"/>
      <c r="Q99" s="6"/>
    </row>
    <row r="100" spans="2:17" s="4" customFormat="1" x14ac:dyDescent="0.25">
      <c r="B100" s="6"/>
      <c r="C100" s="6"/>
      <c r="D100" s="6"/>
      <c r="E100" s="6"/>
      <c r="F100" s="6"/>
      <c r="G100" s="6"/>
      <c r="H100" s="6"/>
      <c r="I100" s="6"/>
      <c r="J100" s="6"/>
      <c r="K100" s="6"/>
      <c r="L100" s="6"/>
      <c r="M100" s="6"/>
      <c r="N100" s="6"/>
      <c r="O100" s="6"/>
      <c r="P100" s="6"/>
      <c r="Q100" s="6"/>
    </row>
    <row r="101" spans="2:17" s="4" customFormat="1" x14ac:dyDescent="0.25">
      <c r="B101" s="6"/>
      <c r="C101" s="6"/>
      <c r="D101" s="6"/>
      <c r="E101" s="6"/>
      <c r="F101" s="6"/>
      <c r="G101" s="6"/>
      <c r="H101" s="6"/>
      <c r="I101" s="6"/>
      <c r="J101" s="6"/>
      <c r="K101" s="6"/>
      <c r="L101" s="6"/>
      <c r="M101" s="6"/>
      <c r="N101" s="6"/>
      <c r="O101" s="6"/>
      <c r="P101" s="6"/>
      <c r="Q101" s="6"/>
    </row>
    <row r="102" spans="2:17" s="4" customFormat="1" x14ac:dyDescent="0.25">
      <c r="B102" s="6"/>
      <c r="C102" s="6"/>
      <c r="D102" s="6"/>
      <c r="E102" s="6"/>
      <c r="F102" s="6"/>
      <c r="G102" s="6"/>
      <c r="H102" s="6"/>
      <c r="I102" s="6"/>
      <c r="J102" s="6"/>
      <c r="K102" s="6"/>
      <c r="L102" s="6"/>
      <c r="M102" s="6"/>
      <c r="N102" s="6"/>
      <c r="O102" s="6"/>
      <c r="P102" s="6"/>
      <c r="Q102" s="6"/>
    </row>
    <row r="103" spans="2:17" s="4" customFormat="1" x14ac:dyDescent="0.25">
      <c r="B103" s="6"/>
      <c r="C103" s="6"/>
      <c r="D103" s="6"/>
      <c r="E103" s="6"/>
      <c r="F103" s="6"/>
      <c r="G103" s="6"/>
      <c r="H103" s="6"/>
      <c r="I103" s="6"/>
      <c r="J103" s="6"/>
      <c r="K103" s="6"/>
      <c r="L103" s="6"/>
      <c r="M103" s="6"/>
      <c r="N103" s="6"/>
      <c r="O103" s="6"/>
      <c r="P103" s="6"/>
      <c r="Q103" s="6"/>
    </row>
    <row r="104" spans="2:17" s="4" customFormat="1" x14ac:dyDescent="0.25">
      <c r="B104" s="6"/>
      <c r="C104" s="6"/>
      <c r="D104" s="6"/>
      <c r="E104" s="6"/>
      <c r="F104" s="6"/>
      <c r="G104" s="6"/>
      <c r="H104" s="6"/>
      <c r="I104" s="6"/>
      <c r="J104" s="6"/>
      <c r="K104" s="6"/>
      <c r="L104" s="6"/>
      <c r="M104" s="6"/>
      <c r="N104" s="6"/>
      <c r="O104" s="6"/>
      <c r="P104" s="6"/>
      <c r="Q104" s="6"/>
    </row>
    <row r="105" spans="2:17" s="4" customFormat="1" x14ac:dyDescent="0.25">
      <c r="B105" s="6"/>
      <c r="C105" s="6"/>
      <c r="D105" s="6"/>
      <c r="E105" s="6"/>
      <c r="F105" s="6"/>
      <c r="G105" s="6"/>
      <c r="H105" s="6"/>
      <c r="I105" s="6"/>
      <c r="J105" s="6"/>
      <c r="K105" s="6"/>
      <c r="L105" s="6"/>
      <c r="M105" s="6"/>
      <c r="N105" s="6"/>
      <c r="O105" s="6"/>
      <c r="P105" s="6"/>
      <c r="Q105" s="6"/>
    </row>
    <row r="106" spans="2:17" s="4" customFormat="1" x14ac:dyDescent="0.25">
      <c r="B106" s="6"/>
      <c r="C106" s="6"/>
      <c r="D106" s="6"/>
      <c r="E106" s="6"/>
      <c r="F106" s="6"/>
      <c r="G106" s="6"/>
      <c r="H106" s="6"/>
      <c r="I106" s="6"/>
      <c r="J106" s="6"/>
      <c r="K106" s="6"/>
      <c r="L106" s="6"/>
      <c r="M106" s="6"/>
      <c r="N106" s="6"/>
      <c r="O106" s="6"/>
      <c r="P106" s="6"/>
      <c r="Q106" s="6"/>
    </row>
    <row r="107" spans="2:17" s="4" customFormat="1" x14ac:dyDescent="0.25">
      <c r="B107" s="6"/>
      <c r="C107" s="6"/>
      <c r="D107" s="6"/>
      <c r="E107" s="6"/>
      <c r="F107" s="6"/>
      <c r="G107" s="6"/>
      <c r="H107" s="6"/>
      <c r="I107" s="6"/>
      <c r="J107" s="6"/>
      <c r="K107" s="6"/>
      <c r="L107" s="6"/>
      <c r="M107" s="6"/>
      <c r="N107" s="6"/>
      <c r="O107" s="6"/>
      <c r="P107" s="6"/>
      <c r="Q107" s="6"/>
    </row>
    <row r="108" spans="2:17" s="4" customFormat="1" x14ac:dyDescent="0.25">
      <c r="B108" s="6"/>
      <c r="C108" s="6"/>
      <c r="D108" s="6"/>
      <c r="E108" s="6"/>
      <c r="F108" s="6"/>
      <c r="G108" s="6"/>
      <c r="H108" s="6"/>
      <c r="I108" s="6"/>
      <c r="J108" s="6"/>
      <c r="K108" s="6"/>
      <c r="L108" s="6"/>
      <c r="M108" s="6"/>
      <c r="N108" s="6"/>
      <c r="O108" s="6"/>
      <c r="P108" s="6"/>
      <c r="Q108" s="6"/>
    </row>
    <row r="109" spans="2:17" s="4" customFormat="1" x14ac:dyDescent="0.25">
      <c r="B109" s="6"/>
      <c r="C109" s="6"/>
      <c r="D109" s="6"/>
      <c r="E109" s="6"/>
      <c r="F109" s="6"/>
      <c r="G109" s="6"/>
      <c r="H109" s="6"/>
      <c r="I109" s="6"/>
      <c r="J109" s="6"/>
      <c r="K109" s="6"/>
      <c r="L109" s="6"/>
      <c r="M109" s="6"/>
      <c r="N109" s="6"/>
      <c r="O109" s="6"/>
      <c r="P109" s="6"/>
      <c r="Q109" s="6"/>
    </row>
    <row r="110" spans="2:17" s="4" customFormat="1" x14ac:dyDescent="0.25">
      <c r="B110" s="6"/>
      <c r="C110" s="6"/>
      <c r="D110" s="6"/>
      <c r="E110" s="6"/>
      <c r="F110" s="6"/>
      <c r="G110" s="6"/>
      <c r="H110" s="6"/>
      <c r="I110" s="6"/>
      <c r="J110" s="6"/>
      <c r="K110" s="6"/>
      <c r="L110" s="6"/>
      <c r="M110" s="6"/>
      <c r="N110" s="6"/>
      <c r="O110" s="6"/>
      <c r="P110" s="6"/>
      <c r="Q110" s="6"/>
    </row>
    <row r="111" spans="2:17" s="4" customFormat="1" x14ac:dyDescent="0.25">
      <c r="B111" s="6"/>
      <c r="C111" s="6"/>
      <c r="D111" s="6"/>
      <c r="E111" s="6"/>
      <c r="F111" s="6"/>
      <c r="G111" s="6"/>
      <c r="H111" s="6"/>
      <c r="I111" s="6"/>
      <c r="J111" s="6"/>
      <c r="K111" s="6"/>
      <c r="L111" s="6"/>
      <c r="M111" s="6"/>
      <c r="N111" s="6"/>
      <c r="O111" s="6"/>
      <c r="P111" s="6"/>
      <c r="Q111" s="6"/>
    </row>
    <row r="112" spans="2:17" s="4" customFormat="1" x14ac:dyDescent="0.25">
      <c r="B112" s="6"/>
      <c r="C112" s="6"/>
      <c r="D112" s="6"/>
      <c r="E112" s="6"/>
      <c r="F112" s="6"/>
      <c r="G112" s="6"/>
      <c r="H112" s="6"/>
      <c r="I112" s="6"/>
      <c r="J112" s="6"/>
      <c r="K112" s="6"/>
      <c r="L112" s="6"/>
      <c r="M112" s="6"/>
      <c r="N112" s="6"/>
      <c r="O112" s="6"/>
      <c r="P112" s="6"/>
      <c r="Q112" s="6"/>
    </row>
    <row r="113" spans="2:17" s="4" customFormat="1" x14ac:dyDescent="0.25">
      <c r="B113" s="6"/>
      <c r="C113" s="6"/>
      <c r="D113" s="6"/>
      <c r="E113" s="6"/>
      <c r="F113" s="6"/>
      <c r="G113" s="6"/>
      <c r="H113" s="6"/>
      <c r="I113" s="6"/>
      <c r="J113" s="6"/>
      <c r="K113" s="6"/>
      <c r="L113" s="6"/>
      <c r="M113" s="6"/>
      <c r="N113" s="6"/>
      <c r="O113" s="6"/>
      <c r="P113" s="6"/>
      <c r="Q113" s="6"/>
    </row>
    <row r="114" spans="2:17" s="4" customFormat="1" x14ac:dyDescent="0.25">
      <c r="B114" s="6"/>
      <c r="C114" s="6"/>
      <c r="D114" s="6"/>
      <c r="E114" s="6"/>
      <c r="F114" s="6"/>
      <c r="G114" s="6"/>
      <c r="H114" s="6"/>
      <c r="I114" s="6"/>
      <c r="J114" s="6"/>
      <c r="K114" s="6"/>
      <c r="L114" s="6"/>
      <c r="M114" s="6"/>
      <c r="N114" s="6"/>
      <c r="O114" s="6"/>
      <c r="P114" s="6"/>
      <c r="Q114" s="6"/>
    </row>
    <row r="115" spans="2:17" s="4" customFormat="1" x14ac:dyDescent="0.25">
      <c r="B115" s="6"/>
      <c r="C115" s="6"/>
      <c r="D115" s="6"/>
      <c r="E115" s="6"/>
      <c r="F115" s="6"/>
      <c r="G115" s="6"/>
      <c r="H115" s="6"/>
      <c r="I115" s="6"/>
      <c r="J115" s="6"/>
      <c r="K115" s="6"/>
      <c r="L115" s="6"/>
      <c r="M115" s="6"/>
      <c r="N115" s="6"/>
      <c r="O115" s="6"/>
      <c r="P115" s="6"/>
      <c r="Q115" s="6"/>
    </row>
    <row r="116" spans="2:17" s="4" customFormat="1" x14ac:dyDescent="0.25">
      <c r="B116" s="6"/>
      <c r="C116" s="6"/>
      <c r="D116" s="6"/>
      <c r="E116" s="6"/>
      <c r="F116" s="6"/>
      <c r="G116" s="6"/>
      <c r="H116" s="6"/>
      <c r="I116" s="6"/>
      <c r="J116" s="6"/>
      <c r="K116" s="6"/>
      <c r="L116" s="6"/>
      <c r="M116" s="6"/>
      <c r="N116" s="6"/>
      <c r="O116" s="6"/>
      <c r="P116" s="6"/>
      <c r="Q116" s="6"/>
    </row>
    <row r="117" spans="2:17" s="4" customFormat="1" x14ac:dyDescent="0.25">
      <c r="B117" s="6"/>
      <c r="C117" s="6"/>
      <c r="D117" s="6"/>
      <c r="E117" s="6"/>
      <c r="F117" s="6"/>
      <c r="G117" s="6"/>
      <c r="H117" s="6"/>
      <c r="I117" s="6"/>
      <c r="J117" s="6"/>
      <c r="K117" s="6"/>
      <c r="L117" s="6"/>
      <c r="M117" s="6"/>
      <c r="N117" s="6"/>
      <c r="O117" s="6"/>
      <c r="P117" s="6"/>
      <c r="Q117" s="6"/>
    </row>
    <row r="118" spans="2:17" s="4" customFormat="1" x14ac:dyDescent="0.25">
      <c r="B118" s="6"/>
      <c r="C118" s="6"/>
      <c r="D118" s="6"/>
      <c r="E118" s="6"/>
      <c r="F118" s="6"/>
      <c r="G118" s="6"/>
      <c r="H118" s="6"/>
      <c r="I118" s="6"/>
      <c r="J118" s="6"/>
      <c r="K118" s="6"/>
      <c r="L118" s="6"/>
      <c r="M118" s="6"/>
      <c r="N118" s="6"/>
      <c r="O118" s="6"/>
      <c r="P118" s="6"/>
      <c r="Q118" s="6"/>
    </row>
    <row r="119" spans="2:17" s="4" customFormat="1" x14ac:dyDescent="0.25">
      <c r="B119" s="6"/>
      <c r="C119" s="6"/>
      <c r="D119" s="6"/>
      <c r="E119" s="6"/>
      <c r="F119" s="6"/>
      <c r="G119" s="6"/>
      <c r="H119" s="6"/>
      <c r="I119" s="6"/>
      <c r="J119" s="6"/>
      <c r="K119" s="6"/>
      <c r="L119" s="6"/>
      <c r="M119" s="6"/>
      <c r="N119" s="6"/>
      <c r="O119" s="6"/>
      <c r="P119" s="6"/>
      <c r="Q119" s="6"/>
    </row>
    <row r="120" spans="2:17" s="4" customFormat="1" x14ac:dyDescent="0.25">
      <c r="B120" s="6"/>
      <c r="C120" s="6"/>
      <c r="D120" s="6"/>
      <c r="E120" s="6"/>
      <c r="F120" s="6"/>
      <c r="G120" s="6"/>
      <c r="H120" s="6"/>
      <c r="I120" s="6"/>
      <c r="J120" s="6"/>
      <c r="K120" s="6"/>
      <c r="L120" s="6"/>
      <c r="M120" s="6"/>
      <c r="N120" s="6"/>
      <c r="O120" s="6"/>
      <c r="P120" s="6"/>
      <c r="Q120" s="6"/>
    </row>
    <row r="121" spans="2:17" s="4" customFormat="1" x14ac:dyDescent="0.25">
      <c r="B121" s="6"/>
      <c r="C121" s="6"/>
      <c r="D121" s="6"/>
      <c r="E121" s="6"/>
      <c r="F121" s="6"/>
      <c r="G121" s="6"/>
      <c r="H121" s="6"/>
      <c r="I121" s="6"/>
      <c r="J121" s="6"/>
      <c r="K121" s="6"/>
      <c r="L121" s="6"/>
      <c r="M121" s="6"/>
      <c r="N121" s="6"/>
      <c r="O121" s="6"/>
      <c r="P121" s="6"/>
      <c r="Q121" s="6"/>
    </row>
    <row r="122" spans="2:17" s="4" customFormat="1" x14ac:dyDescent="0.25">
      <c r="B122" s="6"/>
      <c r="C122" s="6"/>
      <c r="D122" s="6"/>
      <c r="E122" s="6"/>
      <c r="F122" s="6"/>
      <c r="G122" s="6"/>
      <c r="H122" s="6"/>
      <c r="I122" s="6"/>
      <c r="J122" s="6"/>
      <c r="K122" s="6"/>
      <c r="L122" s="6"/>
      <c r="M122" s="6"/>
      <c r="N122" s="6"/>
      <c r="O122" s="6"/>
      <c r="P122" s="6"/>
      <c r="Q122" s="6"/>
    </row>
    <row r="123" spans="2:17" s="4" customFormat="1" x14ac:dyDescent="0.25">
      <c r="B123" s="6"/>
      <c r="C123" s="6"/>
      <c r="D123" s="6"/>
      <c r="E123" s="6"/>
      <c r="F123" s="6"/>
      <c r="G123" s="6"/>
      <c r="H123" s="6"/>
      <c r="I123" s="6"/>
      <c r="J123" s="6"/>
      <c r="K123" s="6"/>
      <c r="L123" s="6"/>
      <c r="M123" s="6"/>
      <c r="N123" s="6"/>
      <c r="O123" s="6"/>
      <c r="P123" s="6"/>
      <c r="Q123" s="6"/>
    </row>
    <row r="124" spans="2:17" s="4" customFormat="1" x14ac:dyDescent="0.25">
      <c r="B124" s="6"/>
      <c r="C124" s="6"/>
      <c r="D124" s="6"/>
      <c r="E124" s="6"/>
      <c r="F124" s="6"/>
      <c r="G124" s="6"/>
      <c r="H124" s="6"/>
      <c r="I124" s="6"/>
      <c r="J124" s="6"/>
      <c r="K124" s="6"/>
      <c r="L124" s="6"/>
      <c r="M124" s="6"/>
      <c r="N124" s="6"/>
      <c r="O124" s="6"/>
      <c r="P124" s="6"/>
      <c r="Q124" s="6"/>
    </row>
    <row r="125" spans="2:17" s="4" customFormat="1" x14ac:dyDescent="0.25">
      <c r="B125" s="6"/>
      <c r="C125" s="6"/>
      <c r="D125" s="6"/>
      <c r="E125" s="6"/>
      <c r="F125" s="6"/>
      <c r="G125" s="6"/>
      <c r="H125" s="6"/>
      <c r="I125" s="6"/>
      <c r="J125" s="6"/>
      <c r="K125" s="6"/>
      <c r="L125" s="6"/>
      <c r="M125" s="6"/>
      <c r="N125" s="6"/>
      <c r="O125" s="6"/>
      <c r="P125" s="6"/>
      <c r="Q125" s="6"/>
    </row>
    <row r="126" spans="2:17" s="4" customFormat="1" x14ac:dyDescent="0.25">
      <c r="B126" s="6"/>
      <c r="C126" s="6"/>
      <c r="D126" s="6"/>
      <c r="E126" s="6"/>
      <c r="F126" s="6"/>
      <c r="G126" s="6"/>
      <c r="H126" s="6"/>
      <c r="I126" s="6"/>
      <c r="J126" s="6"/>
      <c r="K126" s="6"/>
      <c r="L126" s="6"/>
      <c r="M126" s="6"/>
      <c r="N126" s="6"/>
      <c r="O126" s="6"/>
      <c r="P126" s="6"/>
      <c r="Q126" s="6"/>
    </row>
    <row r="127" spans="2:17" s="4" customFormat="1" x14ac:dyDescent="0.25">
      <c r="B127" s="6"/>
      <c r="C127" s="6"/>
      <c r="D127" s="6"/>
      <c r="E127" s="6"/>
      <c r="F127" s="6"/>
      <c r="G127" s="6"/>
      <c r="H127" s="6"/>
      <c r="I127" s="6"/>
      <c r="J127" s="6"/>
      <c r="K127" s="6"/>
      <c r="L127" s="6"/>
      <c r="M127" s="6"/>
      <c r="N127" s="6"/>
      <c r="O127" s="6"/>
      <c r="P127" s="6"/>
      <c r="Q127" s="6"/>
    </row>
    <row r="128" spans="2:17" s="4" customFormat="1" x14ac:dyDescent="0.25">
      <c r="B128" s="6"/>
      <c r="C128" s="6"/>
      <c r="D128" s="6"/>
      <c r="E128" s="6"/>
      <c r="F128" s="6"/>
      <c r="G128" s="6"/>
      <c r="H128" s="6"/>
      <c r="I128" s="6"/>
      <c r="J128" s="6"/>
      <c r="K128" s="6"/>
      <c r="L128" s="6"/>
      <c r="M128" s="6"/>
      <c r="N128" s="6"/>
      <c r="O128" s="6"/>
      <c r="P128" s="6"/>
      <c r="Q128" s="6"/>
    </row>
    <row r="129" spans="2:17" s="4" customFormat="1" x14ac:dyDescent="0.25">
      <c r="B129" s="6"/>
      <c r="C129" s="6"/>
      <c r="D129" s="6"/>
      <c r="E129" s="6"/>
      <c r="F129" s="6"/>
      <c r="G129" s="6"/>
      <c r="H129" s="6"/>
      <c r="I129" s="6"/>
      <c r="J129" s="6"/>
      <c r="K129" s="6"/>
      <c r="L129" s="6"/>
      <c r="M129" s="6"/>
      <c r="N129" s="6"/>
      <c r="O129" s="6"/>
      <c r="P129" s="6"/>
      <c r="Q129" s="6"/>
    </row>
    <row r="130" spans="2:17" s="4" customFormat="1" x14ac:dyDescent="0.25">
      <c r="B130" s="6"/>
      <c r="C130" s="6"/>
      <c r="D130" s="6"/>
      <c r="E130" s="6"/>
      <c r="F130" s="6"/>
      <c r="G130" s="6"/>
      <c r="H130" s="6"/>
      <c r="I130" s="6"/>
      <c r="J130" s="6"/>
      <c r="K130" s="6"/>
      <c r="L130" s="6"/>
      <c r="M130" s="6"/>
      <c r="N130" s="6"/>
      <c r="O130" s="6"/>
      <c r="P130" s="6"/>
      <c r="Q130" s="6"/>
    </row>
    <row r="131" spans="2:17" s="4" customFormat="1" x14ac:dyDescent="0.25">
      <c r="B131" s="6"/>
      <c r="C131" s="6"/>
      <c r="D131" s="6"/>
      <c r="E131" s="6"/>
      <c r="F131" s="6"/>
      <c r="G131" s="6"/>
      <c r="H131" s="6"/>
      <c r="I131" s="6"/>
      <c r="J131" s="6"/>
      <c r="K131" s="6"/>
      <c r="L131" s="6"/>
      <c r="M131" s="6"/>
      <c r="N131" s="6"/>
      <c r="O131" s="6"/>
      <c r="P131" s="6"/>
      <c r="Q131" s="6"/>
    </row>
    <row r="132" spans="2:17" s="4" customFormat="1" x14ac:dyDescent="0.25">
      <c r="B132" s="6"/>
      <c r="C132" s="6"/>
      <c r="D132" s="6"/>
      <c r="E132" s="6"/>
      <c r="F132" s="6"/>
      <c r="G132" s="6"/>
      <c r="H132" s="6"/>
      <c r="I132" s="6"/>
      <c r="J132" s="6"/>
      <c r="K132" s="6"/>
      <c r="L132" s="6"/>
      <c r="M132" s="6"/>
      <c r="N132" s="6"/>
      <c r="O132" s="6"/>
      <c r="P132" s="6"/>
      <c r="Q132" s="6"/>
    </row>
    <row r="133" spans="2:17" s="4" customFormat="1" x14ac:dyDescent="0.25">
      <c r="B133" s="6"/>
      <c r="C133" s="6"/>
      <c r="D133" s="6"/>
      <c r="E133" s="6"/>
      <c r="F133" s="6"/>
      <c r="G133" s="6"/>
      <c r="H133" s="6"/>
      <c r="I133" s="6"/>
      <c r="J133" s="6"/>
      <c r="K133" s="6"/>
      <c r="L133" s="6"/>
      <c r="M133" s="6"/>
      <c r="N133" s="6"/>
      <c r="O133" s="6"/>
      <c r="P133" s="6"/>
      <c r="Q133" s="6"/>
    </row>
    <row r="134" spans="2:17" s="4" customFormat="1" x14ac:dyDescent="0.25">
      <c r="B134" s="6"/>
      <c r="C134" s="6"/>
      <c r="D134" s="6"/>
      <c r="E134" s="6"/>
      <c r="F134" s="6"/>
      <c r="G134" s="6"/>
      <c r="H134" s="6"/>
      <c r="I134" s="6"/>
      <c r="J134" s="6"/>
      <c r="K134" s="6"/>
      <c r="L134" s="6"/>
      <c r="M134" s="6"/>
      <c r="N134" s="6"/>
      <c r="O134" s="6"/>
      <c r="P134" s="6"/>
      <c r="Q134" s="6"/>
    </row>
    <row r="135" spans="2:17" s="4" customFormat="1" x14ac:dyDescent="0.25">
      <c r="B135" s="6"/>
      <c r="C135" s="6"/>
      <c r="D135" s="6"/>
      <c r="E135" s="6"/>
      <c r="F135" s="6"/>
      <c r="G135" s="6"/>
      <c r="H135" s="6"/>
      <c r="I135" s="6"/>
      <c r="J135" s="6"/>
      <c r="K135" s="6"/>
      <c r="L135" s="6"/>
      <c r="M135" s="6"/>
      <c r="N135" s="6"/>
      <c r="O135" s="6"/>
      <c r="P135" s="6"/>
      <c r="Q135" s="6"/>
    </row>
    <row r="136" spans="2:17" s="4" customFormat="1" x14ac:dyDescent="0.25">
      <c r="B136" s="6"/>
      <c r="C136" s="6"/>
      <c r="D136" s="6"/>
      <c r="E136" s="6"/>
      <c r="F136" s="6"/>
      <c r="G136" s="6"/>
      <c r="H136" s="6"/>
      <c r="I136" s="6"/>
      <c r="J136" s="6"/>
      <c r="K136" s="6"/>
      <c r="L136" s="6"/>
      <c r="M136" s="6"/>
      <c r="N136" s="6"/>
      <c r="O136" s="6"/>
      <c r="P136" s="6"/>
      <c r="Q136" s="6"/>
    </row>
    <row r="137" spans="2:17" s="4" customFormat="1" x14ac:dyDescent="0.25">
      <c r="B137" s="6"/>
      <c r="C137" s="6"/>
      <c r="D137" s="6"/>
      <c r="E137" s="6"/>
      <c r="F137" s="6"/>
      <c r="G137" s="6"/>
      <c r="H137" s="6"/>
      <c r="I137" s="6"/>
      <c r="J137" s="6"/>
      <c r="K137" s="6"/>
      <c r="L137" s="6"/>
      <c r="M137" s="6"/>
      <c r="N137" s="6"/>
      <c r="O137" s="6"/>
      <c r="P137" s="6"/>
      <c r="Q137" s="6"/>
    </row>
    <row r="138" spans="2:17" s="4" customFormat="1" x14ac:dyDescent="0.25">
      <c r="B138" s="6"/>
      <c r="C138" s="6"/>
      <c r="D138" s="6"/>
      <c r="E138" s="6"/>
      <c r="F138" s="6"/>
      <c r="G138" s="6"/>
      <c r="H138" s="6"/>
      <c r="I138" s="6"/>
      <c r="J138" s="6"/>
      <c r="K138" s="6"/>
      <c r="L138" s="6"/>
      <c r="M138" s="6"/>
      <c r="N138" s="6"/>
      <c r="O138" s="6"/>
      <c r="P138" s="6"/>
      <c r="Q138" s="6"/>
    </row>
    <row r="139" spans="2:17" s="4" customFormat="1" x14ac:dyDescent="0.25">
      <c r="B139" s="6"/>
      <c r="C139" s="6"/>
      <c r="D139" s="6"/>
      <c r="E139" s="6"/>
      <c r="F139" s="6"/>
      <c r="G139" s="6"/>
      <c r="H139" s="6"/>
      <c r="I139" s="6"/>
      <c r="J139" s="6"/>
      <c r="K139" s="6"/>
      <c r="L139" s="6"/>
      <c r="M139" s="6"/>
      <c r="N139" s="6"/>
      <c r="O139" s="6"/>
      <c r="P139" s="6"/>
      <c r="Q139" s="6"/>
    </row>
    <row r="140" spans="2:17" s="4" customFormat="1" x14ac:dyDescent="0.25">
      <c r="B140" s="6"/>
      <c r="C140" s="6"/>
      <c r="D140" s="6"/>
      <c r="E140" s="6"/>
      <c r="F140" s="6"/>
      <c r="G140" s="6"/>
      <c r="H140" s="6"/>
      <c r="I140" s="6"/>
      <c r="J140" s="6"/>
      <c r="K140" s="6"/>
      <c r="L140" s="6"/>
      <c r="M140" s="6"/>
      <c r="N140" s="6"/>
      <c r="O140" s="6"/>
      <c r="P140" s="6"/>
      <c r="Q140" s="6"/>
    </row>
    <row r="141" spans="2:17" s="4" customFormat="1" x14ac:dyDescent="0.25">
      <c r="B141" s="6"/>
      <c r="C141" s="6"/>
      <c r="D141" s="6"/>
      <c r="E141" s="6"/>
      <c r="F141" s="6"/>
      <c r="G141" s="6"/>
      <c r="H141" s="6"/>
      <c r="I141" s="6"/>
      <c r="J141" s="6"/>
      <c r="K141" s="6"/>
      <c r="L141" s="6"/>
      <c r="M141" s="6"/>
      <c r="N141" s="6"/>
      <c r="O141" s="6"/>
      <c r="P141" s="6"/>
      <c r="Q141" s="6"/>
    </row>
    <row r="142" spans="2:17" s="4" customFormat="1" x14ac:dyDescent="0.25">
      <c r="B142" s="6"/>
      <c r="C142" s="6"/>
      <c r="D142" s="6"/>
      <c r="E142" s="6"/>
      <c r="F142" s="6"/>
      <c r="G142" s="6"/>
      <c r="H142" s="6"/>
      <c r="I142" s="6"/>
      <c r="J142" s="6"/>
      <c r="K142" s="6"/>
      <c r="L142" s="6"/>
      <c r="M142" s="6"/>
      <c r="N142" s="6"/>
      <c r="O142" s="6"/>
      <c r="P142" s="6"/>
      <c r="Q142" s="6"/>
    </row>
    <row r="143" spans="2:17" s="4" customFormat="1" x14ac:dyDescent="0.25">
      <c r="B143" s="6"/>
      <c r="C143" s="6"/>
      <c r="D143" s="6"/>
      <c r="E143" s="6"/>
      <c r="F143" s="6"/>
      <c r="G143" s="6"/>
      <c r="H143" s="6"/>
      <c r="I143" s="6"/>
      <c r="J143" s="6"/>
      <c r="K143" s="6"/>
      <c r="L143" s="6"/>
      <c r="M143" s="6"/>
      <c r="N143" s="6"/>
      <c r="O143" s="6"/>
      <c r="P143" s="6"/>
      <c r="Q143" s="6"/>
    </row>
    <row r="144" spans="2:17" s="4" customFormat="1" x14ac:dyDescent="0.25">
      <c r="B144" s="6"/>
      <c r="C144" s="6"/>
      <c r="D144" s="6"/>
      <c r="E144" s="6"/>
      <c r="F144" s="6"/>
      <c r="G144" s="6"/>
      <c r="H144" s="6"/>
      <c r="I144" s="6"/>
      <c r="J144" s="6"/>
      <c r="K144" s="6"/>
      <c r="L144" s="6"/>
      <c r="M144" s="6"/>
      <c r="N144" s="6"/>
      <c r="O144" s="6"/>
      <c r="P144" s="6"/>
      <c r="Q144" s="6"/>
    </row>
    <row r="145" spans="2:17" s="4" customFormat="1" x14ac:dyDescent="0.25">
      <c r="B145" s="6"/>
      <c r="C145" s="6"/>
      <c r="D145" s="6"/>
      <c r="E145" s="6"/>
      <c r="F145" s="6"/>
      <c r="G145" s="6"/>
      <c r="H145" s="6"/>
      <c r="I145" s="6"/>
      <c r="J145" s="6"/>
      <c r="K145" s="6"/>
      <c r="L145" s="6"/>
      <c r="M145" s="6"/>
      <c r="N145" s="6"/>
      <c r="O145" s="6"/>
      <c r="P145" s="6"/>
      <c r="Q145" s="6"/>
    </row>
    <row r="146" spans="2:17" s="4" customFormat="1" x14ac:dyDescent="0.25">
      <c r="B146" s="6"/>
      <c r="C146" s="6"/>
      <c r="D146" s="6"/>
      <c r="E146" s="6"/>
      <c r="F146" s="6"/>
      <c r="G146" s="6"/>
      <c r="H146" s="6"/>
      <c r="I146" s="6"/>
      <c r="J146" s="6"/>
      <c r="K146" s="6"/>
      <c r="L146" s="6"/>
      <c r="M146" s="6"/>
      <c r="N146" s="6"/>
      <c r="O146" s="6"/>
      <c r="P146" s="6"/>
      <c r="Q146" s="6"/>
    </row>
    <row r="147" spans="2:17" s="4" customFormat="1" x14ac:dyDescent="0.25">
      <c r="B147" s="6"/>
      <c r="C147" s="6"/>
      <c r="D147" s="6"/>
      <c r="E147" s="6"/>
      <c r="F147" s="6"/>
      <c r="G147" s="6"/>
      <c r="H147" s="6"/>
      <c r="I147" s="6"/>
      <c r="J147" s="6"/>
      <c r="K147" s="6"/>
      <c r="L147" s="6"/>
      <c r="M147" s="6"/>
      <c r="N147" s="6"/>
      <c r="O147" s="6"/>
      <c r="P147" s="6"/>
      <c r="Q147" s="6"/>
    </row>
    <row r="148" spans="2:17" s="4" customFormat="1" x14ac:dyDescent="0.25">
      <c r="B148" s="6"/>
      <c r="C148" s="6"/>
      <c r="D148" s="6"/>
      <c r="E148" s="6"/>
      <c r="F148" s="6"/>
      <c r="G148" s="6"/>
      <c r="H148" s="6"/>
      <c r="I148" s="6"/>
      <c r="J148" s="6"/>
      <c r="K148" s="6"/>
      <c r="L148" s="6"/>
      <c r="M148" s="6"/>
      <c r="N148" s="6"/>
      <c r="O148" s="6"/>
      <c r="P148" s="6"/>
      <c r="Q148" s="6"/>
    </row>
    <row r="149" spans="2:17" s="4" customFormat="1" x14ac:dyDescent="0.25">
      <c r="B149" s="6"/>
      <c r="C149" s="6"/>
      <c r="D149" s="6"/>
      <c r="E149" s="6"/>
      <c r="F149" s="6"/>
      <c r="G149" s="6"/>
      <c r="H149" s="6"/>
      <c r="I149" s="6"/>
      <c r="J149" s="6"/>
      <c r="K149" s="6"/>
      <c r="L149" s="6"/>
      <c r="M149" s="6"/>
      <c r="N149" s="6"/>
      <c r="O149" s="6"/>
      <c r="P149" s="6"/>
      <c r="Q149" s="6"/>
    </row>
    <row r="150" spans="2:17" s="4" customFormat="1" x14ac:dyDescent="0.25">
      <c r="B150" s="6"/>
      <c r="C150" s="6"/>
      <c r="D150" s="6"/>
      <c r="E150" s="6"/>
      <c r="F150" s="6"/>
      <c r="G150" s="6"/>
      <c r="H150" s="6"/>
      <c r="I150" s="6"/>
      <c r="J150" s="6"/>
      <c r="K150" s="6"/>
      <c r="L150" s="6"/>
      <c r="M150" s="6"/>
      <c r="N150" s="6"/>
      <c r="O150" s="6"/>
      <c r="P150" s="6"/>
      <c r="Q150" s="6"/>
    </row>
    <row r="151" spans="2:17" s="4" customFormat="1" x14ac:dyDescent="0.25">
      <c r="B151" s="6"/>
      <c r="C151" s="6"/>
      <c r="D151" s="6"/>
      <c r="E151" s="6"/>
      <c r="F151" s="6"/>
      <c r="G151" s="6"/>
      <c r="H151" s="6"/>
      <c r="I151" s="6"/>
      <c r="J151" s="6"/>
      <c r="K151" s="6"/>
      <c r="L151" s="6"/>
      <c r="M151" s="6"/>
      <c r="N151" s="6"/>
      <c r="O151" s="6"/>
      <c r="P151" s="6"/>
      <c r="Q151" s="6"/>
    </row>
    <row r="152" spans="2:17" s="4" customFormat="1" x14ac:dyDescent="0.25">
      <c r="B152" s="6"/>
      <c r="C152" s="6"/>
      <c r="D152" s="6"/>
      <c r="E152" s="6"/>
      <c r="F152" s="6"/>
      <c r="G152" s="6"/>
      <c r="H152" s="6"/>
      <c r="I152" s="6"/>
      <c r="J152" s="6"/>
      <c r="K152" s="6"/>
      <c r="L152" s="6"/>
      <c r="M152" s="6"/>
      <c r="N152" s="6"/>
      <c r="O152" s="6"/>
      <c r="P152" s="6"/>
      <c r="Q152" s="6"/>
    </row>
    <row r="153" spans="2:17" s="4" customFormat="1" x14ac:dyDescent="0.25">
      <c r="B153" s="6"/>
      <c r="C153" s="6"/>
      <c r="D153" s="6"/>
      <c r="E153" s="6"/>
      <c r="F153" s="6"/>
      <c r="G153" s="6"/>
      <c r="H153" s="6"/>
      <c r="I153" s="6"/>
      <c r="J153" s="6"/>
      <c r="K153" s="6"/>
      <c r="L153" s="6"/>
      <c r="M153" s="6"/>
      <c r="N153" s="6"/>
      <c r="O153" s="6"/>
      <c r="P153" s="6"/>
      <c r="Q153" s="6"/>
    </row>
    <row r="154" spans="2:17" s="4" customFormat="1" x14ac:dyDescent="0.25">
      <c r="B154" s="6"/>
      <c r="C154" s="6"/>
      <c r="D154" s="6"/>
      <c r="E154" s="6"/>
      <c r="F154" s="6"/>
      <c r="G154" s="6"/>
      <c r="H154" s="6"/>
      <c r="I154" s="6"/>
      <c r="J154" s="6"/>
      <c r="K154" s="6"/>
      <c r="L154" s="6"/>
      <c r="M154" s="6"/>
      <c r="N154" s="6"/>
      <c r="O154" s="6"/>
      <c r="P154" s="6"/>
      <c r="Q154" s="6"/>
    </row>
    <row r="155" spans="2:17" s="4" customFormat="1" x14ac:dyDescent="0.25">
      <c r="B155" s="6"/>
      <c r="C155" s="6"/>
      <c r="D155" s="6"/>
      <c r="E155" s="6"/>
      <c r="F155" s="6"/>
      <c r="G155" s="6"/>
      <c r="H155" s="6"/>
      <c r="I155" s="6"/>
      <c r="J155" s="6"/>
      <c r="K155" s="6"/>
      <c r="L155" s="6"/>
      <c r="M155" s="6"/>
      <c r="N155" s="6"/>
      <c r="O155" s="6"/>
      <c r="P155" s="6"/>
      <c r="Q155" s="6"/>
    </row>
    <row r="156" spans="2:17" s="4" customFormat="1" x14ac:dyDescent="0.25">
      <c r="B156" s="6"/>
      <c r="C156" s="6"/>
      <c r="D156" s="6"/>
      <c r="E156" s="6"/>
      <c r="F156" s="6"/>
      <c r="G156" s="6"/>
      <c r="H156" s="6"/>
      <c r="I156" s="6"/>
      <c r="J156" s="6"/>
      <c r="K156" s="6"/>
      <c r="L156" s="6"/>
      <c r="M156" s="6"/>
      <c r="N156" s="6"/>
      <c r="O156" s="6"/>
      <c r="P156" s="6"/>
      <c r="Q156" s="6"/>
    </row>
    <row r="157" spans="2:17" s="4" customFormat="1" x14ac:dyDescent="0.25">
      <c r="B157" s="6"/>
      <c r="C157" s="6"/>
      <c r="D157" s="6"/>
      <c r="E157" s="6"/>
      <c r="F157" s="6"/>
      <c r="G157" s="6"/>
      <c r="H157" s="6"/>
      <c r="I157" s="6"/>
      <c r="J157" s="6"/>
      <c r="K157" s="6"/>
      <c r="L157" s="6"/>
      <c r="M157" s="6"/>
      <c r="N157" s="6"/>
      <c r="O157" s="6"/>
      <c r="P157" s="6"/>
      <c r="Q157" s="6"/>
    </row>
    <row r="158" spans="2:17" s="4" customFormat="1" x14ac:dyDescent="0.25">
      <c r="B158" s="6"/>
      <c r="C158" s="6"/>
      <c r="D158" s="6"/>
      <c r="E158" s="6"/>
      <c r="F158" s="6"/>
      <c r="G158" s="6"/>
      <c r="H158" s="6"/>
      <c r="I158" s="6"/>
      <c r="J158" s="6"/>
      <c r="K158" s="6"/>
      <c r="L158" s="6"/>
      <c r="M158" s="6"/>
      <c r="N158" s="6"/>
      <c r="O158" s="6"/>
      <c r="P158" s="6"/>
      <c r="Q158" s="6"/>
    </row>
    <row r="159" spans="2:17" s="4" customFormat="1" x14ac:dyDescent="0.25">
      <c r="B159" s="6"/>
      <c r="C159" s="6"/>
      <c r="D159" s="6"/>
      <c r="E159" s="6"/>
      <c r="F159" s="6"/>
      <c r="G159" s="6"/>
      <c r="H159" s="6"/>
      <c r="I159" s="6"/>
      <c r="J159" s="6"/>
      <c r="K159" s="6"/>
      <c r="L159" s="6"/>
      <c r="M159" s="6"/>
      <c r="N159" s="6"/>
      <c r="O159" s="6"/>
      <c r="P159" s="6"/>
      <c r="Q159" s="6"/>
    </row>
    <row r="160" spans="2:17" s="4" customFormat="1" x14ac:dyDescent="0.25">
      <c r="B160" s="6"/>
      <c r="C160" s="6"/>
      <c r="D160" s="6"/>
      <c r="E160" s="6"/>
      <c r="F160" s="6"/>
      <c r="G160" s="6"/>
      <c r="H160" s="6"/>
      <c r="I160" s="6"/>
      <c r="J160" s="6"/>
      <c r="K160" s="6"/>
      <c r="L160" s="6"/>
      <c r="M160" s="6"/>
      <c r="N160" s="6"/>
      <c r="O160" s="6"/>
      <c r="P160" s="6"/>
      <c r="Q160" s="6"/>
    </row>
    <row r="161" spans="2:17" s="4" customFormat="1" x14ac:dyDescent="0.25">
      <c r="B161" s="6"/>
      <c r="C161" s="6"/>
      <c r="D161" s="6"/>
      <c r="E161" s="6"/>
      <c r="F161" s="6"/>
      <c r="G161" s="6"/>
      <c r="H161" s="6"/>
      <c r="I161" s="6"/>
      <c r="J161" s="6"/>
      <c r="K161" s="6"/>
      <c r="L161" s="6"/>
      <c r="M161" s="6"/>
      <c r="N161" s="6"/>
      <c r="O161" s="6"/>
      <c r="P161" s="6"/>
      <c r="Q161" s="6"/>
    </row>
    <row r="162" spans="2:17" s="4" customFormat="1" x14ac:dyDescent="0.25">
      <c r="B162" s="6"/>
      <c r="C162" s="6"/>
      <c r="D162" s="6"/>
      <c r="E162" s="6"/>
      <c r="F162" s="6"/>
      <c r="G162" s="6"/>
      <c r="H162" s="6"/>
      <c r="I162" s="6"/>
      <c r="J162" s="6"/>
      <c r="K162" s="6"/>
      <c r="L162" s="6"/>
      <c r="M162" s="6"/>
      <c r="N162" s="6"/>
      <c r="O162" s="6"/>
      <c r="P162" s="6"/>
      <c r="Q162" s="6"/>
    </row>
    <row r="163" spans="2:17" s="4" customFormat="1" x14ac:dyDescent="0.25">
      <c r="B163" s="6"/>
      <c r="C163" s="6"/>
      <c r="D163" s="6"/>
      <c r="E163" s="6"/>
      <c r="F163" s="6"/>
      <c r="G163" s="6"/>
      <c r="H163" s="6"/>
      <c r="I163" s="6"/>
      <c r="J163" s="6"/>
      <c r="K163" s="6"/>
      <c r="L163" s="6"/>
      <c r="M163" s="6"/>
      <c r="N163" s="6"/>
      <c r="O163" s="6"/>
      <c r="P163" s="6"/>
      <c r="Q163" s="6"/>
    </row>
    <row r="164" spans="2:17" s="4" customFormat="1" x14ac:dyDescent="0.25">
      <c r="B164" s="6"/>
      <c r="C164" s="6"/>
      <c r="D164" s="6"/>
      <c r="E164" s="6"/>
      <c r="F164" s="6"/>
      <c r="G164" s="6"/>
      <c r="H164" s="6"/>
      <c r="I164" s="6"/>
      <c r="J164" s="6"/>
      <c r="K164" s="6"/>
      <c r="L164" s="6"/>
      <c r="M164" s="6"/>
      <c r="N164" s="6"/>
      <c r="O164" s="6"/>
      <c r="P164" s="6"/>
      <c r="Q164" s="6"/>
    </row>
    <row r="165" spans="2:17" s="4" customFormat="1" x14ac:dyDescent="0.25">
      <c r="B165" s="6"/>
      <c r="C165" s="6"/>
      <c r="D165" s="6"/>
      <c r="E165" s="6"/>
      <c r="F165" s="6"/>
      <c r="G165" s="6"/>
      <c r="H165" s="6"/>
      <c r="I165" s="6"/>
      <c r="J165" s="6"/>
      <c r="K165" s="6"/>
      <c r="L165" s="6"/>
      <c r="M165" s="6"/>
      <c r="N165" s="6"/>
      <c r="O165" s="6"/>
      <c r="P165" s="6"/>
      <c r="Q165" s="6"/>
    </row>
    <row r="166" spans="2:17" s="4" customFormat="1" x14ac:dyDescent="0.25">
      <c r="B166" s="6"/>
      <c r="C166" s="6"/>
      <c r="D166" s="6"/>
      <c r="E166" s="6"/>
      <c r="F166" s="6"/>
      <c r="G166" s="6"/>
      <c r="H166" s="6"/>
      <c r="I166" s="6"/>
      <c r="J166" s="6"/>
      <c r="K166" s="6"/>
      <c r="L166" s="6"/>
      <c r="M166" s="6"/>
      <c r="N166" s="6"/>
      <c r="O166" s="6"/>
      <c r="P166" s="6"/>
      <c r="Q166" s="6"/>
    </row>
    <row r="167" spans="2:17" s="4" customFormat="1" x14ac:dyDescent="0.25">
      <c r="B167" s="6"/>
      <c r="C167" s="6"/>
      <c r="D167" s="6"/>
      <c r="E167" s="6"/>
      <c r="F167" s="6"/>
      <c r="G167" s="6"/>
      <c r="H167" s="6"/>
      <c r="I167" s="6"/>
      <c r="J167" s="6"/>
      <c r="K167" s="6"/>
      <c r="L167" s="6"/>
      <c r="M167" s="6"/>
      <c r="N167" s="6"/>
      <c r="O167" s="6"/>
      <c r="P167" s="6"/>
      <c r="Q167" s="6"/>
    </row>
    <row r="168" spans="2:17" s="4" customFormat="1" x14ac:dyDescent="0.25">
      <c r="B168" s="6"/>
      <c r="C168" s="6"/>
      <c r="D168" s="6"/>
      <c r="E168" s="6"/>
      <c r="F168" s="6"/>
      <c r="G168" s="6"/>
      <c r="H168" s="6"/>
      <c r="I168" s="6"/>
      <c r="J168" s="6"/>
      <c r="K168" s="6"/>
      <c r="L168" s="6"/>
      <c r="M168" s="6"/>
      <c r="N168" s="6"/>
      <c r="O168" s="6"/>
      <c r="P168" s="6"/>
      <c r="Q168" s="6"/>
    </row>
    <row r="169" spans="2:17" s="4" customFormat="1" x14ac:dyDescent="0.25">
      <c r="B169" s="6"/>
      <c r="C169" s="6"/>
      <c r="D169" s="6"/>
      <c r="E169" s="6"/>
      <c r="F169" s="6"/>
      <c r="G169" s="6"/>
      <c r="H169" s="6"/>
      <c r="I169" s="6"/>
      <c r="J169" s="6"/>
      <c r="K169" s="6"/>
      <c r="L169" s="6"/>
      <c r="M169" s="6"/>
      <c r="N169" s="6"/>
      <c r="O169" s="6"/>
      <c r="P169" s="6"/>
      <c r="Q169" s="6"/>
    </row>
    <row r="170" spans="2:17" s="4" customFormat="1" x14ac:dyDescent="0.25">
      <c r="B170" s="6"/>
      <c r="C170" s="6"/>
      <c r="D170" s="6"/>
      <c r="E170" s="6"/>
      <c r="F170" s="6"/>
      <c r="G170" s="6"/>
      <c r="H170" s="6"/>
      <c r="I170" s="6"/>
      <c r="J170" s="6"/>
      <c r="K170" s="6"/>
      <c r="L170" s="6"/>
      <c r="M170" s="6"/>
      <c r="N170" s="6"/>
      <c r="O170" s="6"/>
      <c r="P170" s="6"/>
      <c r="Q170" s="6"/>
    </row>
    <row r="171" spans="2:17" s="4" customFormat="1" x14ac:dyDescent="0.25">
      <c r="B171" s="6"/>
      <c r="C171" s="6"/>
      <c r="D171" s="6"/>
      <c r="E171" s="6"/>
      <c r="F171" s="6"/>
      <c r="G171" s="6"/>
      <c r="H171" s="6"/>
      <c r="I171" s="6"/>
      <c r="J171" s="6"/>
      <c r="K171" s="6"/>
      <c r="L171" s="6"/>
      <c r="M171" s="6"/>
      <c r="N171" s="6"/>
      <c r="O171" s="6"/>
      <c r="P171" s="6"/>
      <c r="Q171" s="6"/>
    </row>
    <row r="172" spans="2:17" s="4" customFormat="1" x14ac:dyDescent="0.25">
      <c r="B172" s="6"/>
      <c r="C172" s="6"/>
      <c r="D172" s="6"/>
      <c r="E172" s="6"/>
      <c r="F172" s="6"/>
      <c r="G172" s="6"/>
      <c r="H172" s="6"/>
      <c r="I172" s="6"/>
      <c r="J172" s="6"/>
      <c r="K172" s="6"/>
      <c r="L172" s="6"/>
      <c r="M172" s="6"/>
      <c r="N172" s="6"/>
      <c r="O172" s="6"/>
      <c r="P172" s="6"/>
      <c r="Q172" s="6"/>
    </row>
    <row r="173" spans="2:17" s="4" customFormat="1" x14ac:dyDescent="0.25">
      <c r="B173" s="6"/>
      <c r="C173" s="6"/>
      <c r="D173" s="6"/>
      <c r="E173" s="6"/>
      <c r="F173" s="6"/>
      <c r="G173" s="6"/>
      <c r="H173" s="6"/>
      <c r="I173" s="6"/>
      <c r="J173" s="6"/>
      <c r="K173" s="6"/>
      <c r="L173" s="6"/>
      <c r="M173" s="6"/>
      <c r="N173" s="6"/>
      <c r="O173" s="6"/>
      <c r="P173" s="6"/>
      <c r="Q173" s="6"/>
    </row>
    <row r="174" spans="2:17" s="4" customFormat="1" x14ac:dyDescent="0.25">
      <c r="B174" s="6"/>
      <c r="C174" s="6"/>
      <c r="D174" s="6"/>
      <c r="E174" s="6"/>
      <c r="F174" s="6"/>
      <c r="G174" s="6"/>
      <c r="H174" s="6"/>
      <c r="I174" s="6"/>
      <c r="J174" s="6"/>
      <c r="K174" s="6"/>
      <c r="L174" s="6"/>
      <c r="M174" s="6"/>
      <c r="N174" s="6"/>
      <c r="O174" s="6"/>
      <c r="P174" s="6"/>
      <c r="Q174" s="6"/>
    </row>
    <row r="175" spans="2:17" s="4" customFormat="1" x14ac:dyDescent="0.25">
      <c r="B175" s="6"/>
      <c r="C175" s="6"/>
      <c r="D175" s="6"/>
      <c r="E175" s="6"/>
      <c r="F175" s="6"/>
      <c r="G175" s="6"/>
      <c r="H175" s="6"/>
      <c r="I175" s="6"/>
      <c r="J175" s="6"/>
      <c r="K175" s="6"/>
      <c r="L175" s="6"/>
      <c r="M175" s="6"/>
      <c r="N175" s="6"/>
      <c r="O175" s="6"/>
      <c r="P175" s="6"/>
      <c r="Q175" s="6"/>
    </row>
    <row r="176" spans="2:17" s="4" customFormat="1" x14ac:dyDescent="0.25">
      <c r="B176" s="6"/>
      <c r="C176" s="6"/>
      <c r="D176" s="6"/>
      <c r="E176" s="6"/>
      <c r="F176" s="6"/>
      <c r="G176" s="6"/>
      <c r="H176" s="6"/>
      <c r="I176" s="6"/>
      <c r="J176" s="6"/>
      <c r="K176" s="6"/>
      <c r="L176" s="6"/>
      <c r="M176" s="6"/>
      <c r="N176" s="6"/>
      <c r="O176" s="6"/>
      <c r="P176" s="6"/>
      <c r="Q176" s="6"/>
    </row>
    <row r="177" spans="2:17" s="4" customFormat="1" x14ac:dyDescent="0.25">
      <c r="B177" s="6"/>
      <c r="C177" s="6"/>
      <c r="D177" s="6"/>
      <c r="E177" s="6"/>
      <c r="F177" s="6"/>
      <c r="G177" s="6"/>
      <c r="H177" s="6"/>
      <c r="I177" s="6"/>
      <c r="J177" s="6"/>
      <c r="K177" s="6"/>
      <c r="L177" s="6"/>
      <c r="M177" s="6"/>
      <c r="N177" s="6"/>
      <c r="O177" s="6"/>
      <c r="P177" s="6"/>
      <c r="Q177" s="6"/>
    </row>
    <row r="178" spans="2:17" s="4" customFormat="1" x14ac:dyDescent="0.25">
      <c r="B178" s="6"/>
      <c r="C178" s="6"/>
      <c r="D178" s="6"/>
      <c r="E178" s="6"/>
      <c r="F178" s="6"/>
      <c r="G178" s="6"/>
      <c r="H178" s="6"/>
      <c r="I178" s="6"/>
      <c r="J178" s="6"/>
      <c r="K178" s="6"/>
      <c r="L178" s="6"/>
      <c r="M178" s="6"/>
      <c r="N178" s="6"/>
      <c r="O178" s="6"/>
      <c r="P178" s="6"/>
      <c r="Q178" s="6"/>
    </row>
    <row r="179" spans="2:17" s="4" customFormat="1" x14ac:dyDescent="0.25">
      <c r="B179" s="6"/>
      <c r="C179" s="6"/>
      <c r="D179" s="6"/>
      <c r="E179" s="6"/>
      <c r="F179" s="6"/>
      <c r="G179" s="6"/>
      <c r="H179" s="6"/>
      <c r="I179" s="6"/>
      <c r="J179" s="6"/>
      <c r="K179" s="6"/>
      <c r="L179" s="6"/>
      <c r="M179" s="6"/>
      <c r="N179" s="6"/>
      <c r="O179" s="6"/>
      <c r="P179" s="6"/>
      <c r="Q179" s="6"/>
    </row>
    <row r="180" spans="2:17" s="4" customFormat="1" x14ac:dyDescent="0.25">
      <c r="B180" s="6"/>
      <c r="C180" s="6"/>
      <c r="D180" s="6"/>
      <c r="E180" s="6"/>
      <c r="F180" s="6"/>
      <c r="G180" s="6"/>
      <c r="H180" s="6"/>
      <c r="I180" s="6"/>
      <c r="J180" s="6"/>
      <c r="K180" s="6"/>
      <c r="L180" s="6"/>
      <c r="M180" s="6"/>
      <c r="N180" s="6"/>
      <c r="O180" s="6"/>
      <c r="P180" s="6"/>
      <c r="Q180" s="6"/>
    </row>
    <row r="181" spans="2:17" s="4" customFormat="1" x14ac:dyDescent="0.25">
      <c r="B181" s="6"/>
      <c r="C181" s="6"/>
      <c r="D181" s="6"/>
      <c r="E181" s="6"/>
      <c r="F181" s="6"/>
      <c r="G181" s="6"/>
      <c r="H181" s="6"/>
      <c r="I181" s="6"/>
      <c r="J181" s="6"/>
      <c r="K181" s="6"/>
      <c r="L181" s="6"/>
      <c r="M181" s="6"/>
      <c r="N181" s="6"/>
      <c r="O181" s="6"/>
      <c r="P181" s="6"/>
      <c r="Q181" s="6"/>
    </row>
    <row r="182" spans="2:17" s="4" customFormat="1" x14ac:dyDescent="0.25">
      <c r="B182" s="6"/>
      <c r="C182" s="6"/>
      <c r="D182" s="6"/>
      <c r="E182" s="6"/>
      <c r="F182" s="6"/>
      <c r="G182" s="6"/>
      <c r="H182" s="6"/>
      <c r="I182" s="6"/>
      <c r="J182" s="6"/>
      <c r="K182" s="6"/>
      <c r="L182" s="6"/>
      <c r="M182" s="6"/>
      <c r="N182" s="6"/>
      <c r="O182" s="6"/>
      <c r="P182" s="6"/>
      <c r="Q182" s="6"/>
    </row>
    <row r="183" spans="2:17" s="4" customFormat="1" x14ac:dyDescent="0.25">
      <c r="B183" s="6"/>
      <c r="C183" s="6"/>
      <c r="D183" s="6"/>
      <c r="E183" s="6"/>
      <c r="F183" s="6"/>
      <c r="G183" s="6"/>
      <c r="H183" s="6"/>
      <c r="I183" s="6"/>
      <c r="J183" s="6"/>
      <c r="K183" s="6"/>
      <c r="L183" s="6"/>
      <c r="M183" s="6"/>
      <c r="N183" s="6"/>
      <c r="O183" s="6"/>
      <c r="P183" s="6"/>
      <c r="Q183" s="6"/>
    </row>
    <row r="184" spans="2:17" s="4" customFormat="1" x14ac:dyDescent="0.25">
      <c r="B184" s="6"/>
      <c r="C184" s="6"/>
      <c r="D184" s="6"/>
      <c r="E184" s="6"/>
      <c r="F184" s="6"/>
      <c r="G184" s="6"/>
      <c r="H184" s="6"/>
      <c r="I184" s="6"/>
      <c r="J184" s="6"/>
      <c r="K184" s="6"/>
      <c r="L184" s="6"/>
      <c r="M184" s="6"/>
      <c r="N184" s="6"/>
      <c r="O184" s="6"/>
      <c r="P184" s="6"/>
      <c r="Q184" s="6"/>
    </row>
    <row r="185" spans="2:17" s="4" customFormat="1" x14ac:dyDescent="0.25">
      <c r="B185" s="6"/>
      <c r="C185" s="6"/>
      <c r="D185" s="6"/>
      <c r="E185" s="6"/>
      <c r="F185" s="6"/>
      <c r="G185" s="6"/>
      <c r="H185" s="6"/>
      <c r="I185" s="6"/>
      <c r="J185" s="6"/>
      <c r="K185" s="6"/>
      <c r="L185" s="6"/>
      <c r="M185" s="6"/>
      <c r="N185" s="6"/>
      <c r="O185" s="6"/>
      <c r="P185" s="6"/>
      <c r="Q185" s="6"/>
    </row>
    <row r="186" spans="2:17" s="4" customFormat="1" x14ac:dyDescent="0.25">
      <c r="B186" s="6"/>
      <c r="C186" s="6"/>
      <c r="D186" s="6"/>
      <c r="E186" s="6"/>
      <c r="F186" s="6"/>
      <c r="G186" s="6"/>
      <c r="H186" s="6"/>
      <c r="I186" s="6"/>
      <c r="J186" s="6"/>
      <c r="K186" s="6"/>
      <c r="L186" s="6"/>
      <c r="M186" s="6"/>
      <c r="N186" s="6"/>
      <c r="O186" s="6"/>
      <c r="P186" s="6"/>
      <c r="Q186" s="6"/>
    </row>
    <row r="187" spans="2:17" s="4" customFormat="1" x14ac:dyDescent="0.25">
      <c r="B187" s="6"/>
      <c r="C187" s="6"/>
      <c r="D187" s="6"/>
      <c r="E187" s="6"/>
      <c r="F187" s="6"/>
      <c r="G187" s="6"/>
      <c r="H187" s="6"/>
      <c r="I187" s="6"/>
      <c r="J187" s="6"/>
      <c r="K187" s="6"/>
      <c r="L187" s="6"/>
      <c r="M187" s="6"/>
      <c r="N187" s="6"/>
      <c r="O187" s="6"/>
      <c r="P187" s="6"/>
      <c r="Q187" s="6"/>
    </row>
    <row r="188" spans="2:17" s="4" customFormat="1" x14ac:dyDescent="0.25">
      <c r="B188" s="6"/>
      <c r="C188" s="6"/>
      <c r="D188" s="6"/>
      <c r="E188" s="6"/>
      <c r="F188" s="6"/>
      <c r="G188" s="6"/>
      <c r="H188" s="6"/>
      <c r="I188" s="6"/>
      <c r="J188" s="6"/>
      <c r="K188" s="6"/>
      <c r="L188" s="6"/>
      <c r="M188" s="6"/>
      <c r="N188" s="6"/>
      <c r="O188" s="6"/>
      <c r="P188" s="6"/>
      <c r="Q188" s="6"/>
    </row>
    <row r="189" spans="2:17" s="4" customFormat="1" x14ac:dyDescent="0.25">
      <c r="B189" s="6"/>
      <c r="C189" s="6"/>
      <c r="D189" s="6"/>
      <c r="E189" s="6"/>
      <c r="F189" s="6"/>
      <c r="G189" s="6"/>
      <c r="H189" s="6"/>
      <c r="I189" s="6"/>
      <c r="J189" s="6"/>
      <c r="K189" s="6"/>
      <c r="L189" s="6"/>
      <c r="M189" s="6"/>
      <c r="N189" s="6"/>
      <c r="O189" s="6"/>
      <c r="P189" s="6"/>
      <c r="Q189" s="6"/>
    </row>
    <row r="190" spans="2:17" s="4" customFormat="1" x14ac:dyDescent="0.25">
      <c r="B190" s="6"/>
      <c r="C190" s="6"/>
      <c r="D190" s="6"/>
      <c r="E190" s="6"/>
      <c r="F190" s="6"/>
      <c r="G190" s="6"/>
      <c r="H190" s="6"/>
      <c r="I190" s="6"/>
      <c r="J190" s="6"/>
      <c r="K190" s="6"/>
      <c r="L190" s="6"/>
      <c r="M190" s="6"/>
      <c r="N190" s="6"/>
      <c r="O190" s="6"/>
      <c r="P190" s="6"/>
      <c r="Q190" s="6"/>
    </row>
    <row r="191" spans="2:17" s="4" customFormat="1" x14ac:dyDescent="0.25">
      <c r="B191" s="6"/>
      <c r="C191" s="6"/>
      <c r="D191" s="6"/>
      <c r="E191" s="6"/>
      <c r="F191" s="6"/>
      <c r="G191" s="6"/>
      <c r="H191" s="6"/>
      <c r="I191" s="6"/>
      <c r="J191" s="6"/>
      <c r="K191" s="6"/>
      <c r="L191" s="6"/>
      <c r="M191" s="6"/>
      <c r="N191" s="6"/>
      <c r="O191" s="6"/>
      <c r="P191" s="6"/>
      <c r="Q191" s="6"/>
    </row>
    <row r="192" spans="2:17" s="4" customFormat="1" x14ac:dyDescent="0.25">
      <c r="B192" s="6"/>
      <c r="C192" s="6"/>
      <c r="D192" s="6"/>
      <c r="E192" s="6"/>
      <c r="F192" s="6"/>
      <c r="G192" s="6"/>
      <c r="H192" s="6"/>
      <c r="I192" s="6"/>
      <c r="J192" s="6"/>
      <c r="K192" s="6"/>
      <c r="L192" s="6"/>
      <c r="M192" s="6"/>
      <c r="N192" s="6"/>
      <c r="O192" s="6"/>
      <c r="P192" s="6"/>
      <c r="Q192" s="6"/>
    </row>
    <row r="193" spans="2:17" s="4" customFormat="1" x14ac:dyDescent="0.25">
      <c r="B193" s="6"/>
      <c r="C193" s="6"/>
      <c r="D193" s="6"/>
      <c r="E193" s="6"/>
      <c r="F193" s="6"/>
      <c r="G193" s="6"/>
      <c r="H193" s="6"/>
      <c r="I193" s="6"/>
      <c r="J193" s="6"/>
      <c r="K193" s="6"/>
      <c r="L193" s="6"/>
      <c r="M193" s="6"/>
      <c r="N193" s="6"/>
      <c r="O193" s="6"/>
      <c r="P193" s="6"/>
      <c r="Q193" s="6"/>
    </row>
    <row r="194" spans="2:17" s="4" customFormat="1" x14ac:dyDescent="0.25">
      <c r="B194" s="6"/>
      <c r="C194" s="6"/>
      <c r="D194" s="6"/>
      <c r="E194" s="6"/>
      <c r="F194" s="6"/>
      <c r="G194" s="6"/>
      <c r="H194" s="6"/>
      <c r="I194" s="6"/>
      <c r="J194" s="6"/>
      <c r="K194" s="6"/>
      <c r="L194" s="6"/>
      <c r="M194" s="6"/>
      <c r="N194" s="6"/>
      <c r="O194" s="6"/>
      <c r="P194" s="6"/>
      <c r="Q194" s="6"/>
    </row>
    <row r="195" spans="2:17" s="4" customFormat="1" x14ac:dyDescent="0.25">
      <c r="B195" s="6"/>
      <c r="C195" s="6"/>
      <c r="D195" s="6"/>
      <c r="E195" s="6"/>
      <c r="F195" s="6"/>
      <c r="G195" s="6"/>
      <c r="H195" s="6"/>
      <c r="I195" s="6"/>
      <c r="J195" s="6"/>
      <c r="K195" s="6"/>
      <c r="L195" s="6"/>
      <c r="M195" s="6"/>
      <c r="N195" s="6"/>
      <c r="O195" s="6"/>
      <c r="P195" s="6"/>
      <c r="Q195" s="6"/>
    </row>
    <row r="196" spans="2:17" s="4" customFormat="1" x14ac:dyDescent="0.25">
      <c r="B196" s="6"/>
      <c r="C196" s="6"/>
      <c r="D196" s="6"/>
      <c r="E196" s="6"/>
      <c r="F196" s="6"/>
      <c r="G196" s="6"/>
      <c r="H196" s="6"/>
      <c r="I196" s="6"/>
      <c r="J196" s="6"/>
      <c r="K196" s="6"/>
      <c r="L196" s="6"/>
      <c r="M196" s="6"/>
      <c r="N196" s="6"/>
      <c r="O196" s="6"/>
      <c r="P196" s="6"/>
      <c r="Q196" s="6"/>
    </row>
    <row r="197" spans="2:17" s="4" customFormat="1" x14ac:dyDescent="0.25">
      <c r="B197" s="6"/>
      <c r="C197" s="6"/>
      <c r="D197" s="6"/>
      <c r="E197" s="6"/>
      <c r="F197" s="6"/>
      <c r="G197" s="6"/>
      <c r="H197" s="6"/>
      <c r="I197" s="6"/>
      <c r="J197" s="6"/>
      <c r="K197" s="6"/>
      <c r="L197" s="6"/>
      <c r="M197" s="6"/>
      <c r="N197" s="6"/>
      <c r="O197" s="6"/>
      <c r="P197" s="6"/>
      <c r="Q197" s="6"/>
    </row>
    <row r="198" spans="2:17" s="4" customFormat="1" x14ac:dyDescent="0.25">
      <c r="B198" s="6"/>
      <c r="C198" s="6"/>
      <c r="D198" s="6"/>
      <c r="E198" s="6"/>
      <c r="F198" s="6"/>
      <c r="G198" s="6"/>
      <c r="H198" s="6"/>
      <c r="I198" s="6"/>
      <c r="J198" s="6"/>
      <c r="K198" s="6"/>
      <c r="L198" s="6"/>
      <c r="M198" s="6"/>
      <c r="N198" s="6"/>
      <c r="O198" s="6"/>
      <c r="P198" s="6"/>
      <c r="Q198" s="6"/>
    </row>
    <row r="199" spans="2:17" s="4" customFormat="1" x14ac:dyDescent="0.25">
      <c r="B199" s="6"/>
      <c r="C199" s="6"/>
      <c r="D199" s="6"/>
      <c r="E199" s="6"/>
      <c r="F199" s="6"/>
      <c r="G199" s="6"/>
      <c r="H199" s="6"/>
      <c r="I199" s="6"/>
      <c r="J199" s="6"/>
      <c r="K199" s="6"/>
      <c r="L199" s="6"/>
      <c r="M199" s="6"/>
      <c r="N199" s="6"/>
      <c r="O199" s="6"/>
      <c r="P199" s="6"/>
      <c r="Q199" s="6"/>
    </row>
    <row r="200" spans="2:17" s="4" customFormat="1" x14ac:dyDescent="0.25">
      <c r="B200" s="6"/>
      <c r="C200" s="6"/>
      <c r="D200" s="6"/>
      <c r="E200" s="6"/>
      <c r="F200" s="6"/>
      <c r="G200" s="6"/>
      <c r="H200" s="6"/>
      <c r="I200" s="6"/>
      <c r="J200" s="6"/>
      <c r="K200" s="6"/>
      <c r="L200" s="6"/>
      <c r="M200" s="6"/>
      <c r="N200" s="6"/>
      <c r="O200" s="6"/>
      <c r="P200" s="6"/>
      <c r="Q200" s="6"/>
    </row>
    <row r="201" spans="2:17" s="4" customFormat="1" x14ac:dyDescent="0.25">
      <c r="B201" s="6"/>
      <c r="C201" s="6"/>
      <c r="D201" s="6"/>
      <c r="E201" s="6"/>
      <c r="F201" s="6"/>
      <c r="G201" s="6"/>
      <c r="H201" s="6"/>
      <c r="I201" s="6"/>
      <c r="J201" s="6"/>
      <c r="K201" s="6"/>
      <c r="L201" s="6"/>
      <c r="M201" s="6"/>
      <c r="N201" s="6"/>
      <c r="O201" s="6"/>
      <c r="P201" s="6"/>
      <c r="Q201" s="6"/>
    </row>
    <row r="202" spans="2:17" s="4" customFormat="1" x14ac:dyDescent="0.25">
      <c r="B202" s="6"/>
      <c r="C202" s="6"/>
      <c r="D202" s="6"/>
      <c r="E202" s="6"/>
      <c r="F202" s="6"/>
      <c r="G202" s="6"/>
      <c r="H202" s="6"/>
      <c r="I202" s="6"/>
      <c r="J202" s="6"/>
      <c r="K202" s="6"/>
      <c r="L202" s="6"/>
      <c r="M202" s="6"/>
      <c r="N202" s="6"/>
      <c r="O202" s="6"/>
      <c r="P202" s="6"/>
      <c r="Q202" s="6"/>
    </row>
    <row r="203" spans="2:17" s="4" customFormat="1" x14ac:dyDescent="0.25">
      <c r="B203" s="6"/>
      <c r="C203" s="6"/>
      <c r="D203" s="6"/>
      <c r="E203" s="6"/>
      <c r="F203" s="6"/>
      <c r="G203" s="6"/>
      <c r="H203" s="6"/>
      <c r="I203" s="6"/>
      <c r="J203" s="6"/>
      <c r="K203" s="6"/>
      <c r="L203" s="6"/>
      <c r="M203" s="6"/>
      <c r="N203" s="6"/>
      <c r="O203" s="6"/>
      <c r="P203" s="6"/>
      <c r="Q203" s="6"/>
    </row>
    <row r="204" spans="2:17" s="4" customFormat="1" x14ac:dyDescent="0.25">
      <c r="B204" s="6"/>
      <c r="C204" s="6"/>
      <c r="D204" s="6"/>
      <c r="E204" s="6"/>
      <c r="F204" s="6"/>
      <c r="G204" s="6"/>
      <c r="H204" s="6"/>
      <c r="I204" s="6"/>
      <c r="J204" s="6"/>
      <c r="K204" s="6"/>
      <c r="L204" s="6"/>
      <c r="M204" s="6"/>
      <c r="N204" s="6"/>
      <c r="O204" s="6"/>
      <c r="P204" s="6"/>
      <c r="Q204" s="6"/>
    </row>
    <row r="205" spans="2:17" s="4" customFormat="1" x14ac:dyDescent="0.25">
      <c r="B205" s="6"/>
      <c r="C205" s="6"/>
      <c r="D205" s="6"/>
      <c r="E205" s="6"/>
      <c r="F205" s="6"/>
      <c r="G205" s="6"/>
      <c r="H205" s="6"/>
      <c r="I205" s="6"/>
      <c r="J205" s="6"/>
      <c r="K205" s="6"/>
      <c r="L205" s="6"/>
      <c r="M205" s="6"/>
      <c r="N205" s="6"/>
      <c r="O205" s="6"/>
      <c r="P205" s="6"/>
      <c r="Q205" s="6"/>
    </row>
    <row r="206" spans="2:17" s="4" customFormat="1" x14ac:dyDescent="0.25">
      <c r="B206" s="6"/>
      <c r="C206" s="6"/>
      <c r="D206" s="6"/>
      <c r="E206" s="6"/>
      <c r="F206" s="6"/>
      <c r="G206" s="6"/>
      <c r="H206" s="6"/>
      <c r="I206" s="6"/>
      <c r="J206" s="6"/>
      <c r="K206" s="6"/>
      <c r="L206" s="6"/>
      <c r="M206" s="6"/>
      <c r="N206" s="6"/>
      <c r="O206" s="6"/>
      <c r="P206" s="6"/>
      <c r="Q206" s="6"/>
    </row>
    <row r="207" spans="2:17" s="4" customFormat="1" x14ac:dyDescent="0.25">
      <c r="B207" s="6"/>
      <c r="C207" s="6"/>
      <c r="D207" s="6"/>
      <c r="E207" s="6"/>
      <c r="F207" s="6"/>
      <c r="G207" s="6"/>
      <c r="H207" s="6"/>
      <c r="I207" s="6"/>
      <c r="J207" s="6"/>
      <c r="K207" s="6"/>
      <c r="L207" s="6"/>
      <c r="M207" s="6"/>
      <c r="N207" s="6"/>
      <c r="O207" s="6"/>
      <c r="P207" s="6"/>
      <c r="Q207" s="6"/>
    </row>
    <row r="208" spans="2:17" s="4" customFormat="1" x14ac:dyDescent="0.25">
      <c r="B208" s="6"/>
      <c r="C208" s="6"/>
      <c r="D208" s="6"/>
      <c r="E208" s="6"/>
      <c r="F208" s="6"/>
      <c r="G208" s="6"/>
      <c r="H208" s="6"/>
      <c r="I208" s="6"/>
      <c r="J208" s="6"/>
      <c r="K208" s="6"/>
      <c r="L208" s="6"/>
      <c r="M208" s="6"/>
      <c r="N208" s="6"/>
      <c r="O208" s="6"/>
      <c r="P208" s="6"/>
      <c r="Q208" s="6"/>
    </row>
    <row r="209" spans="2:17" s="4" customFormat="1" x14ac:dyDescent="0.25">
      <c r="B209" s="6"/>
      <c r="C209" s="6"/>
      <c r="D209" s="6"/>
      <c r="E209" s="6"/>
      <c r="F209" s="6"/>
      <c r="G209" s="6"/>
      <c r="H209" s="6"/>
      <c r="I209" s="6"/>
      <c r="J209" s="6"/>
      <c r="K209" s="6"/>
      <c r="L209" s="6"/>
      <c r="M209" s="6"/>
      <c r="N209" s="6"/>
      <c r="O209" s="6"/>
      <c r="P209" s="6"/>
      <c r="Q209" s="6"/>
    </row>
    <row r="210" spans="2:17" s="4" customFormat="1" x14ac:dyDescent="0.25">
      <c r="B210" s="6"/>
      <c r="C210" s="6"/>
      <c r="D210" s="6"/>
      <c r="E210" s="6"/>
      <c r="F210" s="6"/>
      <c r="G210" s="6"/>
      <c r="H210" s="6"/>
      <c r="I210" s="6"/>
      <c r="J210" s="6"/>
      <c r="K210" s="6"/>
      <c r="L210" s="6"/>
      <c r="M210" s="6"/>
      <c r="N210" s="6"/>
      <c r="O210" s="6"/>
      <c r="P210" s="6"/>
      <c r="Q210" s="6"/>
    </row>
  </sheetData>
  <mergeCells count="2">
    <mergeCell ref="B19:I19"/>
    <mergeCell ref="B3:O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2"/>
  <sheetViews>
    <sheetView workbookViewId="0">
      <selection activeCell="B1" sqref="B1:I1"/>
    </sheetView>
  </sheetViews>
  <sheetFormatPr baseColWidth="10" defaultRowHeight="15" x14ac:dyDescent="0.25"/>
  <cols>
    <col min="1" max="1" width="41.5703125" style="4" customWidth="1"/>
    <col min="2" max="2" width="22.5703125" customWidth="1"/>
    <col min="3" max="4" width="16.85546875" customWidth="1"/>
    <col min="5" max="6" width="13.5703125" customWidth="1"/>
    <col min="7" max="7" width="11.5703125" customWidth="1"/>
    <col min="8" max="8" width="10.7109375" customWidth="1"/>
    <col min="9" max="9" width="15.28515625" customWidth="1"/>
    <col min="10" max="30" width="11.42578125" style="4"/>
  </cols>
  <sheetData>
    <row r="1" spans="2:9" ht="52.5" customHeight="1" x14ac:dyDescent="0.25">
      <c r="B1" s="382" t="s">
        <v>199</v>
      </c>
      <c r="C1" s="382"/>
      <c r="D1" s="382"/>
      <c r="E1" s="382"/>
      <c r="F1" s="382"/>
      <c r="G1" s="382"/>
      <c r="H1" s="382"/>
      <c r="I1" s="382"/>
    </row>
    <row r="2" spans="2:9" ht="19.5" customHeight="1" x14ac:dyDescent="0.25">
      <c r="B2" s="382" t="s">
        <v>198</v>
      </c>
      <c r="C2" s="382"/>
      <c r="D2" s="382"/>
      <c r="E2" s="382"/>
      <c r="F2" s="382"/>
      <c r="G2" s="382"/>
      <c r="H2" s="382"/>
      <c r="I2" s="382"/>
    </row>
    <row r="3" spans="2:9" ht="23.25" customHeight="1" x14ac:dyDescent="0.25">
      <c r="B3" s="6"/>
      <c r="C3" s="6"/>
      <c r="D3" s="6"/>
      <c r="E3" s="6"/>
      <c r="F3" s="6"/>
      <c r="G3" s="6"/>
      <c r="H3" s="6"/>
      <c r="I3" s="6"/>
    </row>
    <row r="4" spans="2:9" ht="45" customHeight="1" x14ac:dyDescent="0.25">
      <c r="B4" s="165" t="s">
        <v>79</v>
      </c>
      <c r="C4" s="166" t="s">
        <v>63</v>
      </c>
      <c r="D4" s="165" t="s">
        <v>10</v>
      </c>
      <c r="E4" s="165" t="s">
        <v>11</v>
      </c>
      <c r="F4" s="165" t="s">
        <v>12</v>
      </c>
      <c r="G4" s="167" t="s">
        <v>13</v>
      </c>
      <c r="H4" s="165" t="s">
        <v>14</v>
      </c>
      <c r="I4" s="167" t="s">
        <v>65</v>
      </c>
    </row>
    <row r="5" spans="2:9" x14ac:dyDescent="0.25">
      <c r="B5" s="83">
        <v>2001</v>
      </c>
      <c r="C5" s="152"/>
      <c r="D5" s="153">
        <v>40</v>
      </c>
      <c r="E5" s="153">
        <v>121</v>
      </c>
      <c r="F5" s="153">
        <v>58</v>
      </c>
      <c r="G5" s="153">
        <v>14</v>
      </c>
      <c r="H5" s="153">
        <v>13</v>
      </c>
      <c r="I5" s="154">
        <v>1</v>
      </c>
    </row>
    <row r="6" spans="2:9" x14ac:dyDescent="0.25">
      <c r="B6" s="83">
        <v>2002</v>
      </c>
      <c r="C6" s="155"/>
      <c r="D6" s="56">
        <v>15</v>
      </c>
      <c r="E6" s="56">
        <v>102</v>
      </c>
      <c r="F6" s="56">
        <v>89</v>
      </c>
      <c r="G6" s="56">
        <v>18</v>
      </c>
      <c r="H6" s="56">
        <v>18</v>
      </c>
      <c r="I6" s="156">
        <v>2</v>
      </c>
    </row>
    <row r="7" spans="2:9" x14ac:dyDescent="0.25">
      <c r="B7" s="83">
        <v>2003</v>
      </c>
      <c r="C7" s="155"/>
      <c r="D7" s="56">
        <v>33</v>
      </c>
      <c r="E7" s="56">
        <v>87</v>
      </c>
      <c r="F7" s="56">
        <v>76</v>
      </c>
      <c r="G7" s="56">
        <v>20</v>
      </c>
      <c r="H7" s="56">
        <v>10</v>
      </c>
      <c r="I7" s="156">
        <v>5</v>
      </c>
    </row>
    <row r="8" spans="2:9" x14ac:dyDescent="0.25">
      <c r="B8" s="83">
        <v>2004</v>
      </c>
      <c r="C8" s="155">
        <v>1</v>
      </c>
      <c r="D8" s="56">
        <v>7</v>
      </c>
      <c r="E8" s="56">
        <v>55</v>
      </c>
      <c r="F8" s="56">
        <v>106</v>
      </c>
      <c r="G8" s="56">
        <v>36</v>
      </c>
      <c r="H8" s="56">
        <v>21</v>
      </c>
      <c r="I8" s="156">
        <v>6</v>
      </c>
    </row>
    <row r="9" spans="2:9" x14ac:dyDescent="0.25">
      <c r="B9" s="83">
        <v>2005</v>
      </c>
      <c r="C9" s="155">
        <v>2</v>
      </c>
      <c r="D9" s="56">
        <v>22</v>
      </c>
      <c r="E9" s="56">
        <v>74</v>
      </c>
      <c r="F9" s="56">
        <v>83</v>
      </c>
      <c r="G9" s="56">
        <v>27</v>
      </c>
      <c r="H9" s="56">
        <v>11</v>
      </c>
      <c r="I9" s="156">
        <v>9</v>
      </c>
    </row>
    <row r="10" spans="2:9" x14ac:dyDescent="0.25">
      <c r="B10" s="83">
        <v>2006</v>
      </c>
      <c r="C10" s="155"/>
      <c r="D10" s="56">
        <v>5</v>
      </c>
      <c r="E10" s="56">
        <v>37</v>
      </c>
      <c r="F10" s="56">
        <v>102</v>
      </c>
      <c r="G10" s="56">
        <v>59</v>
      </c>
      <c r="H10" s="56">
        <v>24</v>
      </c>
      <c r="I10" s="156">
        <v>19</v>
      </c>
    </row>
    <row r="11" spans="2:9" x14ac:dyDescent="0.25">
      <c r="B11" s="83">
        <v>2007</v>
      </c>
      <c r="C11" s="155"/>
      <c r="D11" s="56">
        <v>17</v>
      </c>
      <c r="E11" s="56">
        <v>103</v>
      </c>
      <c r="F11" s="56">
        <v>87</v>
      </c>
      <c r="G11" s="56">
        <v>21</v>
      </c>
      <c r="H11" s="56">
        <v>14</v>
      </c>
      <c r="I11" s="156">
        <v>10</v>
      </c>
    </row>
    <row r="12" spans="2:9" x14ac:dyDescent="0.25">
      <c r="B12" s="83">
        <v>2008</v>
      </c>
      <c r="C12" s="155"/>
      <c r="D12" s="56">
        <v>28</v>
      </c>
      <c r="E12" s="56">
        <v>92</v>
      </c>
      <c r="F12" s="56">
        <v>91</v>
      </c>
      <c r="G12" s="56">
        <v>24</v>
      </c>
      <c r="H12" s="56">
        <v>14</v>
      </c>
      <c r="I12" s="156">
        <v>10</v>
      </c>
    </row>
    <row r="13" spans="2:9" x14ac:dyDescent="0.25">
      <c r="B13" s="83">
        <v>2009</v>
      </c>
      <c r="C13" s="155">
        <v>1</v>
      </c>
      <c r="D13" s="56">
        <v>23</v>
      </c>
      <c r="E13" s="56">
        <v>107</v>
      </c>
      <c r="F13" s="56">
        <v>71</v>
      </c>
      <c r="G13" s="56">
        <v>27</v>
      </c>
      <c r="H13" s="56">
        <v>16</v>
      </c>
      <c r="I13" s="156">
        <v>11</v>
      </c>
    </row>
    <row r="14" spans="2:9" x14ac:dyDescent="0.25">
      <c r="B14" s="83">
        <v>2010</v>
      </c>
      <c r="C14" s="155"/>
      <c r="D14" s="56">
        <v>28</v>
      </c>
      <c r="E14" s="56">
        <v>88</v>
      </c>
      <c r="F14" s="56">
        <v>83</v>
      </c>
      <c r="G14" s="56">
        <v>30</v>
      </c>
      <c r="H14" s="56">
        <v>22</v>
      </c>
      <c r="I14" s="156">
        <v>14</v>
      </c>
    </row>
    <row r="15" spans="2:9" x14ac:dyDescent="0.25">
      <c r="B15" s="83">
        <v>2011</v>
      </c>
      <c r="C15" s="155"/>
      <c r="D15" s="56">
        <v>2</v>
      </c>
      <c r="E15" s="56">
        <v>45</v>
      </c>
      <c r="F15" s="56">
        <v>98</v>
      </c>
      <c r="G15" s="56">
        <v>48</v>
      </c>
      <c r="H15" s="56">
        <v>25</v>
      </c>
      <c r="I15" s="156">
        <v>15</v>
      </c>
    </row>
    <row r="16" spans="2:9" x14ac:dyDescent="0.25">
      <c r="B16" s="143">
        <v>2012</v>
      </c>
      <c r="C16" s="155"/>
      <c r="D16" s="265">
        <v>5</v>
      </c>
      <c r="E16" s="265">
        <v>46</v>
      </c>
      <c r="F16" s="265">
        <v>77</v>
      </c>
      <c r="G16" s="265">
        <v>46</v>
      </c>
      <c r="H16" s="265">
        <v>28</v>
      </c>
      <c r="I16" s="266">
        <v>13</v>
      </c>
    </row>
    <row r="17" spans="2:9" x14ac:dyDescent="0.25">
      <c r="B17" s="143">
        <v>2013</v>
      </c>
      <c r="C17" s="157"/>
      <c r="D17" s="263">
        <v>8</v>
      </c>
      <c r="E17" s="263">
        <v>45</v>
      </c>
      <c r="F17" s="263">
        <v>78</v>
      </c>
      <c r="G17" s="263">
        <v>32</v>
      </c>
      <c r="H17" s="263">
        <v>10</v>
      </c>
      <c r="I17" s="264">
        <v>18</v>
      </c>
    </row>
    <row r="18" spans="2:9" ht="39" customHeight="1" x14ac:dyDescent="0.25">
      <c r="B18" s="167" t="s">
        <v>80</v>
      </c>
      <c r="C18" s="239">
        <f t="shared" ref="C18:I18" si="0">AVERAGE(C5:C15)</f>
        <v>1.3333333333333333</v>
      </c>
      <c r="D18" s="239">
        <f t="shared" si="0"/>
        <v>20</v>
      </c>
      <c r="E18" s="239">
        <f t="shared" si="0"/>
        <v>82.818181818181813</v>
      </c>
      <c r="F18" s="239">
        <f t="shared" si="0"/>
        <v>85.818181818181813</v>
      </c>
      <c r="G18" s="239">
        <f t="shared" si="0"/>
        <v>29.454545454545453</v>
      </c>
      <c r="H18" s="239">
        <f t="shared" si="0"/>
        <v>17.09090909090909</v>
      </c>
      <c r="I18" s="240">
        <f t="shared" si="0"/>
        <v>9.2727272727272734</v>
      </c>
    </row>
    <row r="19" spans="2:9" x14ac:dyDescent="0.25">
      <c r="B19" s="4" t="s">
        <v>55</v>
      </c>
      <c r="C19" s="4"/>
      <c r="D19" s="4"/>
      <c r="E19" s="5"/>
      <c r="F19" s="4"/>
      <c r="G19" s="4"/>
      <c r="H19" s="4"/>
      <c r="I19" s="4"/>
    </row>
    <row r="20" spans="2:9" x14ac:dyDescent="0.25">
      <c r="B20" s="4" t="s">
        <v>56</v>
      </c>
      <c r="C20" s="4"/>
      <c r="D20" s="4"/>
      <c r="E20" s="5"/>
      <c r="F20" s="4"/>
      <c r="G20" s="4"/>
      <c r="H20" s="4"/>
      <c r="I20" s="4"/>
    </row>
    <row r="21" spans="2:9" x14ac:dyDescent="0.25">
      <c r="B21" s="4" t="s">
        <v>77</v>
      </c>
      <c r="C21" s="4"/>
      <c r="D21" s="4"/>
      <c r="E21" s="4"/>
      <c r="F21" s="4"/>
      <c r="G21" s="4"/>
      <c r="H21" s="4"/>
      <c r="I21" s="4"/>
    </row>
    <row r="22" spans="2:9" hidden="1" x14ac:dyDescent="0.25">
      <c r="B22" s="141">
        <v>2001</v>
      </c>
      <c r="C22" s="142" t="e">
        <f>C5/#REF!</f>
        <v>#REF!</v>
      </c>
      <c r="D22" s="142" t="e">
        <f>D5/#REF!</f>
        <v>#REF!</v>
      </c>
      <c r="E22" s="142" t="e">
        <f>E5/#REF!</f>
        <v>#REF!</v>
      </c>
      <c r="F22" s="142" t="e">
        <f>F5/#REF!</f>
        <v>#REF!</v>
      </c>
      <c r="G22" s="142" t="e">
        <f>G5/#REF!</f>
        <v>#REF!</v>
      </c>
      <c r="H22" s="142" t="e">
        <f>H5/#REF!</f>
        <v>#REF!</v>
      </c>
      <c r="I22" s="142" t="e">
        <f>I5/#REF!</f>
        <v>#REF!</v>
      </c>
    </row>
    <row r="23" spans="2:9" hidden="1" x14ac:dyDescent="0.25">
      <c r="B23" s="141">
        <v>2002</v>
      </c>
      <c r="C23" s="142" t="e">
        <f>C6/#REF!</f>
        <v>#REF!</v>
      </c>
      <c r="D23" s="142" t="e">
        <f>D6/#REF!</f>
        <v>#REF!</v>
      </c>
      <c r="E23" s="142" t="e">
        <f>E6/#REF!</f>
        <v>#REF!</v>
      </c>
      <c r="F23" s="142" t="e">
        <f>F6/#REF!</f>
        <v>#REF!</v>
      </c>
      <c r="G23" s="142" t="e">
        <f>G6/#REF!</f>
        <v>#REF!</v>
      </c>
      <c r="H23" s="142" t="e">
        <f>H6/#REF!</f>
        <v>#REF!</v>
      </c>
      <c r="I23" s="142" t="e">
        <f>I6/#REF!</f>
        <v>#REF!</v>
      </c>
    </row>
    <row r="24" spans="2:9" hidden="1" x14ac:dyDescent="0.25">
      <c r="B24" s="141">
        <v>2003</v>
      </c>
      <c r="C24" s="142" t="e">
        <f>C7/#REF!</f>
        <v>#REF!</v>
      </c>
      <c r="D24" s="142" t="e">
        <f>D7/#REF!</f>
        <v>#REF!</v>
      </c>
      <c r="E24" s="142" t="e">
        <f>E7/#REF!</f>
        <v>#REF!</v>
      </c>
      <c r="F24" s="142" t="e">
        <f>F7/#REF!</f>
        <v>#REF!</v>
      </c>
      <c r="G24" s="142" t="e">
        <f>G7/#REF!</f>
        <v>#REF!</v>
      </c>
      <c r="H24" s="142" t="e">
        <f>H7/#REF!</f>
        <v>#REF!</v>
      </c>
      <c r="I24" s="142" t="e">
        <f>I7/#REF!</f>
        <v>#REF!</v>
      </c>
    </row>
    <row r="25" spans="2:9" hidden="1" x14ac:dyDescent="0.25">
      <c r="B25" s="141">
        <v>2004</v>
      </c>
      <c r="C25" s="142" t="e">
        <f>C8/#REF!</f>
        <v>#REF!</v>
      </c>
      <c r="D25" s="142" t="e">
        <f>D8/#REF!</f>
        <v>#REF!</v>
      </c>
      <c r="E25" s="142" t="e">
        <f>E8/#REF!</f>
        <v>#REF!</v>
      </c>
      <c r="F25" s="142" t="e">
        <f>F8/#REF!</f>
        <v>#REF!</v>
      </c>
      <c r="G25" s="142" t="e">
        <f>G8/#REF!</f>
        <v>#REF!</v>
      </c>
      <c r="H25" s="142" t="e">
        <f>H8/#REF!</f>
        <v>#REF!</v>
      </c>
      <c r="I25" s="142" t="e">
        <f>I8/#REF!</f>
        <v>#REF!</v>
      </c>
    </row>
    <row r="26" spans="2:9" hidden="1" x14ac:dyDescent="0.25">
      <c r="B26" s="141">
        <v>2005</v>
      </c>
      <c r="C26" s="142" t="e">
        <f>C9/#REF!</f>
        <v>#REF!</v>
      </c>
      <c r="D26" s="142" t="e">
        <f>D9/#REF!</f>
        <v>#REF!</v>
      </c>
      <c r="E26" s="142" t="e">
        <f>E9/#REF!</f>
        <v>#REF!</v>
      </c>
      <c r="F26" s="142" t="e">
        <f>F9/#REF!</f>
        <v>#REF!</v>
      </c>
      <c r="G26" s="142" t="e">
        <f>G9/#REF!</f>
        <v>#REF!</v>
      </c>
      <c r="H26" s="142" t="e">
        <f>H9/#REF!</f>
        <v>#REF!</v>
      </c>
      <c r="I26" s="142" t="e">
        <f>I9/#REF!</f>
        <v>#REF!</v>
      </c>
    </row>
    <row r="27" spans="2:9" hidden="1" x14ac:dyDescent="0.25">
      <c r="B27" s="141">
        <v>2006</v>
      </c>
      <c r="C27" s="142" t="e">
        <f>C10/#REF!</f>
        <v>#REF!</v>
      </c>
      <c r="D27" s="142" t="e">
        <f>D10/#REF!</f>
        <v>#REF!</v>
      </c>
      <c r="E27" s="142" t="e">
        <f>E10/#REF!</f>
        <v>#REF!</v>
      </c>
      <c r="F27" s="142" t="e">
        <f>F10/#REF!</f>
        <v>#REF!</v>
      </c>
      <c r="G27" s="142" t="e">
        <f>G10/#REF!</f>
        <v>#REF!</v>
      </c>
      <c r="H27" s="142" t="e">
        <f>H10/#REF!</f>
        <v>#REF!</v>
      </c>
      <c r="I27" s="142" t="e">
        <f>I10/#REF!</f>
        <v>#REF!</v>
      </c>
    </row>
    <row r="28" spans="2:9" hidden="1" x14ac:dyDescent="0.25">
      <c r="B28" s="141">
        <v>2007</v>
      </c>
      <c r="C28" s="142" t="e">
        <f>C11/#REF!</f>
        <v>#REF!</v>
      </c>
      <c r="D28" s="142" t="e">
        <f>D11/#REF!</f>
        <v>#REF!</v>
      </c>
      <c r="E28" s="142" t="e">
        <f>E11/#REF!</f>
        <v>#REF!</v>
      </c>
      <c r="F28" s="142" t="e">
        <f>F11/#REF!</f>
        <v>#REF!</v>
      </c>
      <c r="G28" s="142" t="e">
        <f>G11/#REF!</f>
        <v>#REF!</v>
      </c>
      <c r="H28" s="142" t="e">
        <f>H11/#REF!</f>
        <v>#REF!</v>
      </c>
      <c r="I28" s="142" t="e">
        <f>I11/#REF!</f>
        <v>#REF!</v>
      </c>
    </row>
    <row r="29" spans="2:9" hidden="1" x14ac:dyDescent="0.25">
      <c r="B29" s="141">
        <v>2008</v>
      </c>
      <c r="C29" s="142" t="e">
        <f>C12/#REF!</f>
        <v>#REF!</v>
      </c>
      <c r="D29" s="142" t="e">
        <f>D12/#REF!</f>
        <v>#REF!</v>
      </c>
      <c r="E29" s="142" t="e">
        <f>E12/#REF!</f>
        <v>#REF!</v>
      </c>
      <c r="F29" s="142" t="e">
        <f>F12/#REF!</f>
        <v>#REF!</v>
      </c>
      <c r="G29" s="142" t="e">
        <f>G12/#REF!</f>
        <v>#REF!</v>
      </c>
      <c r="H29" s="142" t="e">
        <f>H12/#REF!</f>
        <v>#REF!</v>
      </c>
      <c r="I29" s="142" t="e">
        <f>I12/#REF!</f>
        <v>#REF!</v>
      </c>
    </row>
    <row r="30" spans="2:9" hidden="1" x14ac:dyDescent="0.25">
      <c r="B30" s="141">
        <v>2009</v>
      </c>
      <c r="C30" s="142" t="e">
        <f>C13/#REF!</f>
        <v>#REF!</v>
      </c>
      <c r="D30" s="142" t="e">
        <f>D13/#REF!</f>
        <v>#REF!</v>
      </c>
      <c r="E30" s="142" t="e">
        <f>E13/#REF!</f>
        <v>#REF!</v>
      </c>
      <c r="F30" s="142" t="e">
        <f>F13/#REF!</f>
        <v>#REF!</v>
      </c>
      <c r="G30" s="142" t="e">
        <f>G13/#REF!</f>
        <v>#REF!</v>
      </c>
      <c r="H30" s="142" t="e">
        <f>H13/#REF!</f>
        <v>#REF!</v>
      </c>
      <c r="I30" s="142" t="e">
        <f>I13/#REF!</f>
        <v>#REF!</v>
      </c>
    </row>
    <row r="31" spans="2:9" hidden="1" x14ac:dyDescent="0.25">
      <c r="B31" s="141">
        <v>2010</v>
      </c>
      <c r="C31" s="142" t="e">
        <f>C14/#REF!</f>
        <v>#REF!</v>
      </c>
      <c r="D31" s="142" t="e">
        <f>D14/#REF!</f>
        <v>#REF!</v>
      </c>
      <c r="E31" s="142" t="e">
        <f>E14/#REF!</f>
        <v>#REF!</v>
      </c>
      <c r="F31" s="142" t="e">
        <f>F14/#REF!</f>
        <v>#REF!</v>
      </c>
      <c r="G31" s="142" t="e">
        <f>G14/#REF!</f>
        <v>#REF!</v>
      </c>
      <c r="H31" s="142" t="e">
        <f>H14/#REF!</f>
        <v>#REF!</v>
      </c>
      <c r="I31" s="142" t="e">
        <f>I14/#REF!</f>
        <v>#REF!</v>
      </c>
    </row>
    <row r="32" spans="2:9" ht="42.75" hidden="1" x14ac:dyDescent="0.25">
      <c r="B32" s="141">
        <v>2011</v>
      </c>
      <c r="C32" s="142" t="e">
        <f>C15/#REF!</f>
        <v>#REF!</v>
      </c>
      <c r="D32" s="142" t="e">
        <f>D15/#REF!</f>
        <v>#REF!</v>
      </c>
      <c r="E32" s="142" t="e">
        <f>E15/#REF!</f>
        <v>#REF!</v>
      </c>
      <c r="F32" s="142" t="e">
        <f>F15/#REF!</f>
        <v>#REF!</v>
      </c>
      <c r="G32" s="142" t="e">
        <f>G15/#REF!</f>
        <v>#REF!</v>
      </c>
      <c r="H32" s="142" t="e">
        <f>H15/#REF!</f>
        <v>#REF!</v>
      </c>
      <c r="I32" s="142" t="e">
        <f>I15/#REF!</f>
        <v>#REF!</v>
      </c>
    </row>
    <row r="33" s="4" customFormat="1" x14ac:dyDescent="0.25"/>
    <row r="34" s="4" customFormat="1" x14ac:dyDescent="0.25"/>
    <row r="35" s="4" customFormat="1" x14ac:dyDescent="0.25"/>
    <row r="36" s="4" customFormat="1" x14ac:dyDescent="0.25"/>
    <row r="37" s="4" customFormat="1" x14ac:dyDescent="0.25"/>
    <row r="38" s="4" customFormat="1" x14ac:dyDescent="0.25"/>
    <row r="39" s="4" customFormat="1" x14ac:dyDescent="0.25"/>
    <row r="40" s="4" customFormat="1" x14ac:dyDescent="0.25"/>
    <row r="41" s="4" customFormat="1" x14ac:dyDescent="0.25"/>
    <row r="42" s="4" customFormat="1" x14ac:dyDescent="0.25"/>
    <row r="43" s="4" customFormat="1" x14ac:dyDescent="0.25"/>
    <row r="44" s="4" customFormat="1" x14ac:dyDescent="0.25"/>
    <row r="45" s="4" customFormat="1" x14ac:dyDescent="0.25"/>
    <row r="46" s="4" customFormat="1" x14ac:dyDescent="0.25"/>
    <row r="47" s="4" customFormat="1" x14ac:dyDescent="0.25"/>
    <row r="48" s="4" customFormat="1" x14ac:dyDescent="0.25"/>
    <row r="49" s="4" customFormat="1" x14ac:dyDescent="0.25"/>
    <row r="50" s="4" customFormat="1" x14ac:dyDescent="0.25"/>
    <row r="51" s="4" customFormat="1" x14ac:dyDescent="0.25"/>
    <row r="52" s="4" customFormat="1" x14ac:dyDescent="0.25"/>
    <row r="53" s="4" customFormat="1" x14ac:dyDescent="0.25"/>
    <row r="54" s="4" customFormat="1" x14ac:dyDescent="0.25"/>
    <row r="55" s="4" customFormat="1" x14ac:dyDescent="0.25"/>
    <row r="56" s="4" customFormat="1" x14ac:dyDescent="0.25"/>
    <row r="57" s="4" customFormat="1" x14ac:dyDescent="0.25"/>
    <row r="58" s="4" customFormat="1" x14ac:dyDescent="0.25"/>
    <row r="59" s="4" customFormat="1" x14ac:dyDescent="0.25"/>
    <row r="60" s="4" customFormat="1" x14ac:dyDescent="0.25"/>
    <row r="61" s="4" customFormat="1" x14ac:dyDescent="0.25"/>
    <row r="62" s="4" customFormat="1" x14ac:dyDescent="0.25"/>
    <row r="63" s="4" customFormat="1" x14ac:dyDescent="0.25"/>
    <row r="64" s="4" customFormat="1" x14ac:dyDescent="0.25"/>
    <row r="65" s="4" customFormat="1" x14ac:dyDescent="0.25"/>
    <row r="66" s="4" customFormat="1" x14ac:dyDescent="0.25"/>
    <row r="67" s="4" customFormat="1" x14ac:dyDescent="0.25"/>
    <row r="68" s="4" customFormat="1" x14ac:dyDescent="0.25"/>
    <row r="69" s="4" customFormat="1" x14ac:dyDescent="0.25"/>
    <row r="70" s="4" customFormat="1" x14ac:dyDescent="0.25"/>
    <row r="71" s="4" customFormat="1" x14ac:dyDescent="0.25"/>
    <row r="72" s="4" customFormat="1" x14ac:dyDescent="0.25"/>
    <row r="73" s="4" customFormat="1" x14ac:dyDescent="0.25"/>
    <row r="74" s="4" customFormat="1" x14ac:dyDescent="0.25"/>
    <row r="75" s="4" customFormat="1" x14ac:dyDescent="0.25"/>
    <row r="76" s="4" customFormat="1" x14ac:dyDescent="0.25"/>
    <row r="77" s="4" customFormat="1" x14ac:dyDescent="0.25"/>
    <row r="78" s="4" customFormat="1" x14ac:dyDescent="0.25"/>
    <row r="79" s="4" customFormat="1" x14ac:dyDescent="0.25"/>
    <row r="80"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sheetData>
  <mergeCells count="2">
    <mergeCell ref="B1:I1"/>
    <mergeCell ref="B2:I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92"/>
  <sheetViews>
    <sheetView workbookViewId="0">
      <selection activeCell="B1" sqref="B1:J1"/>
    </sheetView>
  </sheetViews>
  <sheetFormatPr baseColWidth="10" defaultRowHeight="15" x14ac:dyDescent="0.25"/>
  <cols>
    <col min="1" max="1" width="35.28515625" style="4" customWidth="1"/>
    <col min="2" max="2" width="19.5703125" customWidth="1"/>
    <col min="3" max="4" width="16.85546875" customWidth="1"/>
    <col min="5" max="8" width="13.5703125" bestFit="1" customWidth="1"/>
    <col min="9" max="9" width="15.28515625" customWidth="1"/>
    <col min="10" max="10" width="12.7109375" style="4" customWidth="1"/>
    <col min="11" max="33" width="11.42578125" style="4"/>
  </cols>
  <sheetData>
    <row r="1" spans="1:11" ht="42.75" customHeight="1" x14ac:dyDescent="0.25">
      <c r="A1" s="6"/>
      <c r="B1" s="419" t="s">
        <v>201</v>
      </c>
      <c r="C1" s="419"/>
      <c r="D1" s="419"/>
      <c r="E1" s="419"/>
      <c r="F1" s="419"/>
      <c r="G1" s="419"/>
      <c r="H1" s="419"/>
      <c r="I1" s="419"/>
      <c r="J1" s="419"/>
      <c r="K1" s="6"/>
    </row>
    <row r="2" spans="1:11" ht="35.25" customHeight="1" x14ac:dyDescent="0.25">
      <c r="A2" s="6"/>
      <c r="B2" s="382"/>
      <c r="C2" s="382"/>
      <c r="D2" s="382"/>
      <c r="E2" s="382"/>
      <c r="F2" s="382"/>
      <c r="G2" s="382"/>
      <c r="H2" s="382"/>
      <c r="I2" s="382"/>
      <c r="J2" s="382"/>
      <c r="K2" s="6"/>
    </row>
    <row r="3" spans="1:11" x14ac:dyDescent="0.25">
      <c r="A3" s="6"/>
      <c r="B3" s="6"/>
      <c r="C3" s="6"/>
      <c r="D3" s="6"/>
      <c r="E3" s="6"/>
      <c r="F3" s="6"/>
      <c r="G3" s="6"/>
      <c r="H3" s="6"/>
      <c r="I3" s="6"/>
      <c r="J3" s="6"/>
      <c r="K3" s="6"/>
    </row>
    <row r="4" spans="1:11" ht="30" x14ac:dyDescent="0.25">
      <c r="A4" s="6"/>
      <c r="B4" s="165" t="s">
        <v>79</v>
      </c>
      <c r="C4" s="166" t="s">
        <v>63</v>
      </c>
      <c r="D4" s="165" t="s">
        <v>10</v>
      </c>
      <c r="E4" s="165" t="s">
        <v>11</v>
      </c>
      <c r="F4" s="165" t="s">
        <v>12</v>
      </c>
      <c r="G4" s="167" t="s">
        <v>13</v>
      </c>
      <c r="H4" s="165" t="s">
        <v>14</v>
      </c>
      <c r="I4" s="167" t="s">
        <v>65</v>
      </c>
      <c r="J4" s="168" t="s">
        <v>5</v>
      </c>
      <c r="K4" s="6"/>
    </row>
    <row r="5" spans="1:11" x14ac:dyDescent="0.25">
      <c r="A5" s="6"/>
      <c r="B5" s="83">
        <v>2001</v>
      </c>
      <c r="C5" s="104">
        <v>0</v>
      </c>
      <c r="D5" s="104">
        <v>0.16194331983805668</v>
      </c>
      <c r="E5" s="104">
        <v>0.48987854251012147</v>
      </c>
      <c r="F5" s="104">
        <v>0.23481781376518218</v>
      </c>
      <c r="G5" s="104">
        <v>5.6680161943319839E-2</v>
      </c>
      <c r="H5" s="104">
        <v>5.2631578947368418E-2</v>
      </c>
      <c r="I5" s="104">
        <v>4.048582995951417E-3</v>
      </c>
      <c r="J5" s="134">
        <v>1</v>
      </c>
      <c r="K5" s="6"/>
    </row>
    <row r="6" spans="1:11" x14ac:dyDescent="0.25">
      <c r="A6" s="6"/>
      <c r="B6" s="83">
        <v>2002</v>
      </c>
      <c r="C6" s="104">
        <v>0</v>
      </c>
      <c r="D6" s="104">
        <v>6.1475409836065573E-2</v>
      </c>
      <c r="E6" s="104">
        <v>0.41803278688524592</v>
      </c>
      <c r="F6" s="104">
        <v>0.36475409836065575</v>
      </c>
      <c r="G6" s="104">
        <v>7.3770491803278687E-2</v>
      </c>
      <c r="H6" s="104">
        <v>7.3770491803278687E-2</v>
      </c>
      <c r="I6" s="104">
        <v>8.1967213114754103E-3</v>
      </c>
      <c r="J6" s="135">
        <v>1</v>
      </c>
      <c r="K6" s="6"/>
    </row>
    <row r="7" spans="1:11" x14ac:dyDescent="0.25">
      <c r="A7" s="6"/>
      <c r="B7" s="83">
        <v>2003</v>
      </c>
      <c r="C7" s="104">
        <v>0</v>
      </c>
      <c r="D7" s="104">
        <v>0.14285714285714285</v>
      </c>
      <c r="E7" s="104">
        <v>0.37662337662337664</v>
      </c>
      <c r="F7" s="104">
        <v>0.32900432900432902</v>
      </c>
      <c r="G7" s="104">
        <v>8.6580086580086577E-2</v>
      </c>
      <c r="H7" s="104">
        <v>4.3290043290043288E-2</v>
      </c>
      <c r="I7" s="104">
        <v>2.1645021645021644E-2</v>
      </c>
      <c r="J7" s="135">
        <v>1</v>
      </c>
      <c r="K7" s="6"/>
    </row>
    <row r="8" spans="1:11" x14ac:dyDescent="0.25">
      <c r="A8" s="6"/>
      <c r="B8" s="83">
        <v>2004</v>
      </c>
      <c r="C8" s="104">
        <v>4.3103448275862068E-3</v>
      </c>
      <c r="D8" s="104">
        <v>3.017241379310345E-2</v>
      </c>
      <c r="E8" s="104">
        <v>0.23706896551724138</v>
      </c>
      <c r="F8" s="104">
        <v>0.45689655172413796</v>
      </c>
      <c r="G8" s="104">
        <v>0.15517241379310345</v>
      </c>
      <c r="H8" s="104">
        <v>9.0517241379310345E-2</v>
      </c>
      <c r="I8" s="104">
        <v>2.5862068965517241E-2</v>
      </c>
      <c r="J8" s="135">
        <v>1</v>
      </c>
      <c r="K8" s="6"/>
    </row>
    <row r="9" spans="1:11" x14ac:dyDescent="0.25">
      <c r="A9" s="6"/>
      <c r="B9" s="83">
        <v>2005</v>
      </c>
      <c r="C9" s="104">
        <v>8.771929824561403E-3</v>
      </c>
      <c r="D9" s="104">
        <v>9.6491228070175433E-2</v>
      </c>
      <c r="E9" s="104">
        <v>0.32456140350877194</v>
      </c>
      <c r="F9" s="104">
        <v>0.36403508771929827</v>
      </c>
      <c r="G9" s="104">
        <v>0.11842105263157894</v>
      </c>
      <c r="H9" s="104">
        <v>4.8245614035087717E-2</v>
      </c>
      <c r="I9" s="104">
        <v>3.9473684210526314E-2</v>
      </c>
      <c r="J9" s="135">
        <v>1</v>
      </c>
      <c r="K9" s="6"/>
    </row>
    <row r="10" spans="1:11" x14ac:dyDescent="0.25">
      <c r="A10" s="6"/>
      <c r="B10" s="83">
        <v>2006</v>
      </c>
      <c r="C10" s="104">
        <v>0</v>
      </c>
      <c r="D10" s="104">
        <v>2.032520325203252E-2</v>
      </c>
      <c r="E10" s="104">
        <v>0.15040650406504066</v>
      </c>
      <c r="F10" s="104">
        <v>0.41463414634146339</v>
      </c>
      <c r="G10" s="104">
        <v>0.23983739837398374</v>
      </c>
      <c r="H10" s="104">
        <v>9.7560975609756101E-2</v>
      </c>
      <c r="I10" s="104">
        <v>7.7235772357723581E-2</v>
      </c>
      <c r="J10" s="135">
        <v>1</v>
      </c>
      <c r="K10" s="6"/>
    </row>
    <row r="11" spans="1:11" x14ac:dyDescent="0.25">
      <c r="A11" s="6"/>
      <c r="B11" s="83">
        <v>2007</v>
      </c>
      <c r="C11" s="104">
        <v>0</v>
      </c>
      <c r="D11" s="104">
        <v>6.7460317460317457E-2</v>
      </c>
      <c r="E11" s="104">
        <v>0.40873015873015872</v>
      </c>
      <c r="F11" s="104">
        <v>0.34523809523809523</v>
      </c>
      <c r="G11" s="104">
        <v>8.3333333333333329E-2</v>
      </c>
      <c r="H11" s="104">
        <v>5.5555555555555552E-2</v>
      </c>
      <c r="I11" s="104">
        <v>3.968253968253968E-2</v>
      </c>
      <c r="J11" s="135">
        <v>1</v>
      </c>
      <c r="K11" s="6"/>
    </row>
    <row r="12" spans="1:11" x14ac:dyDescent="0.25">
      <c r="A12" s="6"/>
      <c r="B12" s="83">
        <v>2008</v>
      </c>
      <c r="C12" s="104">
        <v>0</v>
      </c>
      <c r="D12" s="104">
        <v>0.10810810810810811</v>
      </c>
      <c r="E12" s="104">
        <v>0.35521235521235522</v>
      </c>
      <c r="F12" s="104">
        <v>0.35135135135135137</v>
      </c>
      <c r="G12" s="104">
        <v>9.2664092664092659E-2</v>
      </c>
      <c r="H12" s="104">
        <v>5.4054054054054057E-2</v>
      </c>
      <c r="I12" s="104">
        <v>3.8610038610038609E-2</v>
      </c>
      <c r="J12" s="135">
        <v>1</v>
      </c>
      <c r="K12" s="6"/>
    </row>
    <row r="13" spans="1:11" x14ac:dyDescent="0.25">
      <c r="A13" s="6"/>
      <c r="B13" s="83">
        <v>2009</v>
      </c>
      <c r="C13" s="104">
        <v>3.90625E-3</v>
      </c>
      <c r="D13" s="104">
        <v>8.984375E-2</v>
      </c>
      <c r="E13" s="104">
        <v>0.41796875</v>
      </c>
      <c r="F13" s="104">
        <v>0.27734375</v>
      </c>
      <c r="G13" s="104">
        <v>0.10546875</v>
      </c>
      <c r="H13" s="104">
        <v>6.25E-2</v>
      </c>
      <c r="I13" s="104">
        <v>4.296875E-2</v>
      </c>
      <c r="J13" s="135">
        <v>1</v>
      </c>
      <c r="K13" s="6"/>
    </row>
    <row r="14" spans="1:11" x14ac:dyDescent="0.25">
      <c r="A14" s="6"/>
      <c r="B14" s="83">
        <v>2010</v>
      </c>
      <c r="C14" s="104">
        <v>0</v>
      </c>
      <c r="D14" s="104">
        <v>0.10566037735849057</v>
      </c>
      <c r="E14" s="104">
        <v>0.33207547169811319</v>
      </c>
      <c r="F14" s="104">
        <v>0.31320754716981131</v>
      </c>
      <c r="G14" s="104">
        <v>0.11320754716981132</v>
      </c>
      <c r="H14" s="104">
        <v>8.3018867924528297E-2</v>
      </c>
      <c r="I14" s="104">
        <v>5.2830188679245285E-2</v>
      </c>
      <c r="J14" s="135">
        <v>1</v>
      </c>
      <c r="K14" s="6"/>
    </row>
    <row r="15" spans="1:11" x14ac:dyDescent="0.25">
      <c r="A15" s="6"/>
      <c r="B15" s="83">
        <v>2011</v>
      </c>
      <c r="C15" s="104">
        <v>0</v>
      </c>
      <c r="D15" s="104">
        <v>8.5836909871244635E-3</v>
      </c>
      <c r="E15" s="104">
        <v>0.19313304721030042</v>
      </c>
      <c r="F15" s="104">
        <v>0.42060085836909872</v>
      </c>
      <c r="G15" s="104">
        <v>0.20600858369098712</v>
      </c>
      <c r="H15" s="104">
        <v>0.1072961373390558</v>
      </c>
      <c r="I15" s="104">
        <v>6.4377682403433473E-2</v>
      </c>
      <c r="J15" s="135">
        <v>1</v>
      </c>
      <c r="K15" s="6"/>
    </row>
    <row r="16" spans="1:11" x14ac:dyDescent="0.25">
      <c r="A16" s="6"/>
      <c r="B16" s="262">
        <v>2012</v>
      </c>
      <c r="C16" s="104">
        <v>0</v>
      </c>
      <c r="D16" s="104">
        <v>2.3255813953488372E-2</v>
      </c>
      <c r="E16" s="104">
        <v>0.21395348837209302</v>
      </c>
      <c r="F16" s="104">
        <v>0.35813953488372091</v>
      </c>
      <c r="G16" s="104">
        <v>0.21395348837209302</v>
      </c>
      <c r="H16" s="104">
        <v>0.13023255813953488</v>
      </c>
      <c r="I16" s="104">
        <v>6.0465116279069767E-2</v>
      </c>
      <c r="J16" s="273">
        <v>1</v>
      </c>
      <c r="K16" s="6"/>
    </row>
    <row r="17" spans="1:11" x14ac:dyDescent="0.25">
      <c r="A17" s="6"/>
      <c r="B17" s="262">
        <v>2013</v>
      </c>
      <c r="C17" s="104">
        <v>0</v>
      </c>
      <c r="D17" s="104">
        <v>4.1884816753926704E-2</v>
      </c>
      <c r="E17" s="104">
        <v>0.2356020942408377</v>
      </c>
      <c r="F17" s="104">
        <v>0.40837696335078533</v>
      </c>
      <c r="G17" s="104">
        <v>0.16753926701570682</v>
      </c>
      <c r="H17" s="104">
        <v>5.2356020942408377E-2</v>
      </c>
      <c r="I17" s="104">
        <v>9.4240837696335081E-2</v>
      </c>
      <c r="J17" s="274">
        <v>1</v>
      </c>
      <c r="K17" s="6"/>
    </row>
    <row r="18" spans="1:11" ht="37.5" customHeight="1" x14ac:dyDescent="0.25">
      <c r="A18" s="6"/>
      <c r="B18" s="167" t="s">
        <v>80</v>
      </c>
      <c r="C18" s="169">
        <f t="shared" ref="C18:J18" si="0">AVERAGE(C5:C15)</f>
        <v>1.5444113320134192E-3</v>
      </c>
      <c r="D18" s="169">
        <f t="shared" si="0"/>
        <v>8.1174632869147001E-2</v>
      </c>
      <c r="E18" s="169">
        <f t="shared" si="0"/>
        <v>0.33669921472370229</v>
      </c>
      <c r="F18" s="169">
        <f t="shared" si="0"/>
        <v>0.35198942082212942</v>
      </c>
      <c r="G18" s="169">
        <f t="shared" si="0"/>
        <v>0.12101308290759777</v>
      </c>
      <c r="H18" s="169">
        <f t="shared" si="0"/>
        <v>6.9858232721639837E-2</v>
      </c>
      <c r="I18" s="169">
        <f t="shared" si="0"/>
        <v>3.7721004623770239E-2</v>
      </c>
      <c r="J18" s="170">
        <f t="shared" si="0"/>
        <v>1</v>
      </c>
      <c r="K18" s="6"/>
    </row>
    <row r="19" spans="1:11" x14ac:dyDescent="0.25">
      <c r="A19" s="6"/>
      <c r="B19" s="6" t="s">
        <v>55</v>
      </c>
      <c r="C19" s="6"/>
      <c r="D19" s="6"/>
      <c r="E19" s="7"/>
      <c r="F19" s="6"/>
      <c r="G19" s="6"/>
      <c r="H19" s="6"/>
      <c r="I19" s="6"/>
      <c r="J19" s="6"/>
      <c r="K19" s="6"/>
    </row>
    <row r="20" spans="1:11" x14ac:dyDescent="0.25">
      <c r="A20" s="6"/>
      <c r="B20" s="6" t="s">
        <v>56</v>
      </c>
      <c r="C20" s="6"/>
      <c r="D20" s="6"/>
      <c r="E20" s="7"/>
      <c r="F20" s="6"/>
      <c r="G20" s="6"/>
      <c r="H20" s="6"/>
      <c r="I20" s="6"/>
      <c r="J20" s="6"/>
      <c r="K20" s="6"/>
    </row>
    <row r="21" spans="1:11" x14ac:dyDescent="0.25">
      <c r="A21" s="6"/>
      <c r="B21" s="6" t="s">
        <v>81</v>
      </c>
      <c r="C21" s="6"/>
      <c r="D21" s="6"/>
      <c r="E21" s="6"/>
      <c r="F21" s="6"/>
      <c r="G21" s="6"/>
      <c r="H21" s="6"/>
      <c r="I21" s="6"/>
      <c r="J21" s="6"/>
      <c r="K21" s="6"/>
    </row>
    <row r="22" spans="1:11" x14ac:dyDescent="0.25">
      <c r="A22" s="6"/>
      <c r="B22" s="6"/>
      <c r="C22" s="6"/>
      <c r="D22" s="6"/>
      <c r="E22" s="6"/>
      <c r="F22" s="6"/>
      <c r="G22" s="6"/>
      <c r="H22" s="6"/>
      <c r="I22" s="6"/>
      <c r="J22" s="6"/>
      <c r="K22" s="6"/>
    </row>
    <row r="23" spans="1:11" x14ac:dyDescent="0.25">
      <c r="A23" s="6"/>
      <c r="B23" s="6"/>
      <c r="C23" s="6"/>
      <c r="D23" s="6"/>
      <c r="E23" s="6"/>
      <c r="F23" s="6"/>
      <c r="G23" s="6"/>
      <c r="H23" s="6"/>
      <c r="I23" s="6"/>
      <c r="J23" s="6"/>
      <c r="K23" s="6"/>
    </row>
    <row r="24" spans="1:11" x14ac:dyDescent="0.25">
      <c r="A24" s="6"/>
      <c r="B24" s="6"/>
      <c r="C24" s="6"/>
      <c r="D24" s="6"/>
      <c r="E24" s="6"/>
      <c r="F24" s="6"/>
      <c r="G24" s="6"/>
      <c r="H24" s="6"/>
      <c r="I24" s="6"/>
      <c r="J24" s="6"/>
      <c r="K24" s="6"/>
    </row>
    <row r="25" spans="1:11" x14ac:dyDescent="0.25">
      <c r="A25" s="6"/>
      <c r="B25" s="6"/>
      <c r="C25" s="6"/>
      <c r="D25" s="6"/>
      <c r="E25" s="6"/>
      <c r="F25" s="6"/>
      <c r="G25" s="6"/>
      <c r="H25" s="6"/>
      <c r="I25" s="6"/>
      <c r="J25" s="6"/>
      <c r="K25" s="6"/>
    </row>
    <row r="26" spans="1:11" x14ac:dyDescent="0.25">
      <c r="A26" s="6"/>
      <c r="B26" s="6"/>
      <c r="C26" s="6"/>
      <c r="D26" s="6"/>
      <c r="E26" s="6"/>
      <c r="F26" s="6"/>
      <c r="G26" s="6"/>
      <c r="H26" s="6"/>
      <c r="I26" s="6"/>
      <c r="J26" s="6"/>
      <c r="K26" s="6"/>
    </row>
    <row r="27" spans="1:11" x14ac:dyDescent="0.25">
      <c r="B27" s="4"/>
      <c r="C27" s="4"/>
      <c r="D27" s="4"/>
      <c r="E27" s="4"/>
      <c r="F27" s="4"/>
      <c r="G27" s="4"/>
      <c r="H27" s="4"/>
      <c r="I27" s="4"/>
    </row>
    <row r="28" spans="1:11" x14ac:dyDescent="0.25">
      <c r="B28" s="4"/>
      <c r="C28" s="4"/>
      <c r="D28" s="4"/>
      <c r="E28" s="4"/>
      <c r="F28" s="4"/>
      <c r="G28" s="4"/>
      <c r="H28" s="4"/>
      <c r="I28" s="4"/>
    </row>
    <row r="29" spans="1:11" s="4" customFormat="1" x14ac:dyDescent="0.25"/>
    <row r="30" spans="1:11" s="4" customFormat="1" x14ac:dyDescent="0.25"/>
    <row r="31" spans="1:11" s="4" customFormat="1" x14ac:dyDescent="0.25"/>
    <row r="32" spans="1:11" s="4" customFormat="1" x14ac:dyDescent="0.25"/>
    <row r="33" s="4" customFormat="1" x14ac:dyDescent="0.25"/>
    <row r="34" s="4" customFormat="1" x14ac:dyDescent="0.25"/>
    <row r="35" s="4" customFormat="1" x14ac:dyDescent="0.25"/>
    <row r="36" s="4" customFormat="1" x14ac:dyDescent="0.25"/>
    <row r="37" s="4" customFormat="1" x14ac:dyDescent="0.25"/>
    <row r="38" s="4" customFormat="1" x14ac:dyDescent="0.25"/>
    <row r="39" s="4" customFormat="1" x14ac:dyDescent="0.25"/>
    <row r="40" s="4" customFormat="1" x14ac:dyDescent="0.25"/>
    <row r="41" s="4" customFormat="1" x14ac:dyDescent="0.25"/>
    <row r="42" s="4" customFormat="1" x14ac:dyDescent="0.25"/>
    <row r="43" s="4" customFormat="1" x14ac:dyDescent="0.25"/>
    <row r="44" s="4" customFormat="1" x14ac:dyDescent="0.25"/>
    <row r="45" s="4" customFormat="1" x14ac:dyDescent="0.25"/>
    <row r="46" s="4" customFormat="1" x14ac:dyDescent="0.25"/>
    <row r="47" s="4" customFormat="1" x14ac:dyDescent="0.25"/>
    <row r="48" s="4" customFormat="1" x14ac:dyDescent="0.25"/>
    <row r="49" s="4" customFormat="1" x14ac:dyDescent="0.25"/>
    <row r="50" s="4" customFormat="1" x14ac:dyDescent="0.25"/>
    <row r="51" s="4" customFormat="1" x14ac:dyDescent="0.25"/>
    <row r="52" s="4" customFormat="1" x14ac:dyDescent="0.25"/>
    <row r="53" s="4" customFormat="1" x14ac:dyDescent="0.25"/>
    <row r="54" s="4" customFormat="1" x14ac:dyDescent="0.25"/>
    <row r="55" s="4" customFormat="1" x14ac:dyDescent="0.25"/>
    <row r="56" s="4" customFormat="1" x14ac:dyDescent="0.25"/>
    <row r="57" s="4" customFormat="1" x14ac:dyDescent="0.25"/>
    <row r="58" s="4" customFormat="1" x14ac:dyDescent="0.25"/>
    <row r="59" s="4" customFormat="1" x14ac:dyDescent="0.25"/>
    <row r="60" s="4" customFormat="1" x14ac:dyDescent="0.25"/>
    <row r="61" s="4" customFormat="1" x14ac:dyDescent="0.25"/>
    <row r="62" s="4" customFormat="1" x14ac:dyDescent="0.25"/>
    <row r="63" s="4" customFormat="1" x14ac:dyDescent="0.25"/>
    <row r="64" s="4" customFormat="1" x14ac:dyDescent="0.25"/>
    <row r="65" s="4" customFormat="1" x14ac:dyDescent="0.25"/>
    <row r="66" s="4" customFormat="1" x14ac:dyDescent="0.25"/>
    <row r="67" s="4" customFormat="1" x14ac:dyDescent="0.25"/>
    <row r="68" s="4" customFormat="1" x14ac:dyDescent="0.25"/>
    <row r="69" s="4" customFormat="1" x14ac:dyDescent="0.25"/>
    <row r="70" s="4" customFormat="1" x14ac:dyDescent="0.25"/>
    <row r="71" s="4" customFormat="1" x14ac:dyDescent="0.25"/>
    <row r="72" s="4" customFormat="1" x14ac:dyDescent="0.25"/>
    <row r="73" s="4" customFormat="1" x14ac:dyDescent="0.25"/>
    <row r="74" s="4" customFormat="1" x14ac:dyDescent="0.25"/>
    <row r="75" s="4" customFormat="1" x14ac:dyDescent="0.25"/>
    <row r="76" s="4" customFormat="1" x14ac:dyDescent="0.25"/>
    <row r="77" s="4" customFormat="1" x14ac:dyDescent="0.25"/>
    <row r="78" s="4" customFormat="1" x14ac:dyDescent="0.25"/>
    <row r="79" s="4" customFormat="1" x14ac:dyDescent="0.25"/>
    <row r="80"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sheetData>
  <mergeCells count="2">
    <mergeCell ref="B1:J1"/>
    <mergeCell ref="B2:J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88"/>
  <sheetViews>
    <sheetView workbookViewId="0">
      <selection activeCell="B1" sqref="B1:L1"/>
    </sheetView>
  </sheetViews>
  <sheetFormatPr baseColWidth="10" defaultRowHeight="15" x14ac:dyDescent="0.25"/>
  <cols>
    <col min="1" max="1" width="25.85546875" style="4" customWidth="1"/>
    <col min="2" max="2" width="24.42578125" customWidth="1"/>
    <col min="3" max="3" width="16.5703125" customWidth="1"/>
    <col min="4" max="4" width="16" customWidth="1"/>
    <col min="5" max="5" width="14.7109375" style="1" customWidth="1"/>
    <col min="12" max="12" width="12.140625" customWidth="1"/>
    <col min="13" max="43" width="11.42578125" style="4"/>
  </cols>
  <sheetData>
    <row r="1" spans="1:43" ht="43.5" customHeight="1" x14ac:dyDescent="0.25">
      <c r="B1" s="382" t="s">
        <v>203</v>
      </c>
      <c r="C1" s="382"/>
      <c r="D1" s="382"/>
      <c r="E1" s="382"/>
      <c r="F1" s="382"/>
      <c r="G1" s="382"/>
      <c r="H1" s="382"/>
      <c r="I1" s="382"/>
      <c r="J1" s="382"/>
      <c r="K1" s="382"/>
      <c r="L1" s="382"/>
    </row>
    <row r="2" spans="1:43" ht="36" customHeight="1" x14ac:dyDescent="0.25">
      <c r="B2" s="382"/>
      <c r="C2" s="382"/>
      <c r="D2" s="382"/>
      <c r="E2" s="382"/>
      <c r="F2" s="382"/>
      <c r="G2" s="382"/>
      <c r="H2" s="382"/>
      <c r="I2" s="382"/>
      <c r="J2" s="382"/>
      <c r="K2" s="382"/>
      <c r="L2" s="382"/>
    </row>
    <row r="3" spans="1:43" ht="24.75" customHeight="1" x14ac:dyDescent="0.25">
      <c r="B3" s="6"/>
      <c r="C3" s="6"/>
      <c r="D3" s="6"/>
      <c r="E3" s="7"/>
      <c r="F3" s="6"/>
      <c r="G3" s="6"/>
      <c r="H3" s="6"/>
      <c r="I3" s="6"/>
      <c r="J3" s="6"/>
      <c r="K3" s="6"/>
      <c r="L3" s="6"/>
    </row>
    <row r="4" spans="1:43" ht="42" customHeight="1" x14ac:dyDescent="0.25">
      <c r="B4" s="171" t="s">
        <v>60</v>
      </c>
      <c r="C4" s="171" t="s">
        <v>7</v>
      </c>
      <c r="D4" s="171" t="s">
        <v>8</v>
      </c>
      <c r="E4" s="171" t="s">
        <v>9</v>
      </c>
      <c r="F4" s="172" t="s">
        <v>10</v>
      </c>
      <c r="G4" s="173" t="s">
        <v>11</v>
      </c>
      <c r="H4" s="173" t="s">
        <v>12</v>
      </c>
      <c r="I4" s="173" t="s">
        <v>13</v>
      </c>
      <c r="J4" s="173" t="s">
        <v>14</v>
      </c>
      <c r="K4" s="171" t="s">
        <v>15</v>
      </c>
      <c r="L4" s="171" t="s">
        <v>16</v>
      </c>
    </row>
    <row r="5" spans="1:43" s="2" customFormat="1" ht="26.25" customHeight="1" x14ac:dyDescent="0.25">
      <c r="A5" s="4"/>
      <c r="B5" s="96" t="s">
        <v>17</v>
      </c>
      <c r="C5" s="17"/>
      <c r="D5" s="8"/>
      <c r="E5" s="10"/>
      <c r="F5" s="9"/>
      <c r="G5" s="9"/>
      <c r="H5" s="9"/>
      <c r="I5" s="9"/>
      <c r="J5" s="9"/>
      <c r="K5" s="8"/>
      <c r="L5" s="10"/>
      <c r="M5" s="57"/>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row>
    <row r="6" spans="1:43" s="2" customFormat="1" x14ac:dyDescent="0.25">
      <c r="A6" s="4"/>
      <c r="B6" s="389" t="s">
        <v>18</v>
      </c>
      <c r="C6" s="392" t="s">
        <v>50</v>
      </c>
      <c r="D6" s="43"/>
      <c r="E6" s="44"/>
      <c r="F6" s="43"/>
      <c r="G6" s="43"/>
      <c r="H6" s="43"/>
      <c r="I6" s="43"/>
      <c r="J6" s="43"/>
      <c r="K6" s="43"/>
      <c r="L6" s="44"/>
      <c r="M6" s="57"/>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row>
    <row r="7" spans="1:43" x14ac:dyDescent="0.25">
      <c r="B7" s="390"/>
      <c r="C7" s="383"/>
      <c r="D7" s="11" t="s">
        <v>52</v>
      </c>
      <c r="E7" s="18" t="s">
        <v>2</v>
      </c>
      <c r="F7" s="11"/>
      <c r="G7" s="11">
        <v>1</v>
      </c>
      <c r="H7" s="11">
        <v>3</v>
      </c>
      <c r="I7" s="11">
        <v>3</v>
      </c>
      <c r="J7" s="11">
        <v>3</v>
      </c>
      <c r="K7" s="11"/>
      <c r="L7" s="18">
        <v>10</v>
      </c>
      <c r="M7" s="57"/>
    </row>
    <row r="8" spans="1:43" x14ac:dyDescent="0.25">
      <c r="B8" s="390"/>
      <c r="C8" s="383"/>
      <c r="D8" s="11" t="s">
        <v>53</v>
      </c>
      <c r="E8" s="18" t="s">
        <v>2</v>
      </c>
      <c r="F8" s="11"/>
      <c r="G8" s="11"/>
      <c r="H8" s="11"/>
      <c r="I8" s="11">
        <v>1</v>
      </c>
      <c r="J8" s="11">
        <v>2</v>
      </c>
      <c r="K8" s="11"/>
      <c r="L8" s="18">
        <v>3</v>
      </c>
      <c r="M8" s="57"/>
    </row>
    <row r="9" spans="1:43" x14ac:dyDescent="0.25">
      <c r="B9" s="390"/>
      <c r="C9" s="383"/>
      <c r="D9" s="11" t="s">
        <v>54</v>
      </c>
      <c r="E9" s="18" t="s">
        <v>2</v>
      </c>
      <c r="F9" s="11"/>
      <c r="G9" s="11">
        <v>10</v>
      </c>
      <c r="H9" s="11">
        <v>3</v>
      </c>
      <c r="I9" s="11">
        <v>2</v>
      </c>
      <c r="J9" s="11">
        <v>3</v>
      </c>
      <c r="K9" s="11">
        <v>1</v>
      </c>
      <c r="L9" s="18">
        <v>19</v>
      </c>
      <c r="M9" s="57"/>
    </row>
    <row r="10" spans="1:43" x14ac:dyDescent="0.25">
      <c r="B10" s="390"/>
      <c r="C10" s="383"/>
      <c r="D10" s="11"/>
      <c r="E10" s="18" t="s">
        <v>4</v>
      </c>
      <c r="F10" s="11"/>
      <c r="G10" s="11"/>
      <c r="H10" s="11"/>
      <c r="I10" s="11"/>
      <c r="J10" s="11">
        <v>1</v>
      </c>
      <c r="K10" s="11"/>
      <c r="L10" s="18">
        <v>1</v>
      </c>
      <c r="M10" s="57"/>
    </row>
    <row r="11" spans="1:43" x14ac:dyDescent="0.25">
      <c r="B11" s="390"/>
      <c r="C11" s="384"/>
      <c r="D11" s="60"/>
      <c r="E11" s="61" t="s">
        <v>3</v>
      </c>
      <c r="F11" s="11"/>
      <c r="G11" s="11">
        <v>4</v>
      </c>
      <c r="H11" s="11">
        <v>3</v>
      </c>
      <c r="I11" s="11"/>
      <c r="J11" s="11"/>
      <c r="K11" s="11"/>
      <c r="L11" s="18">
        <v>7</v>
      </c>
      <c r="M11" s="57"/>
    </row>
    <row r="12" spans="1:43" x14ac:dyDescent="0.25">
      <c r="B12" s="390"/>
      <c r="C12" s="392" t="s">
        <v>51</v>
      </c>
      <c r="D12" s="43" t="s">
        <v>52</v>
      </c>
      <c r="E12" s="44" t="s">
        <v>2</v>
      </c>
      <c r="F12" s="11"/>
      <c r="G12" s="11">
        <v>2</v>
      </c>
      <c r="H12" s="11">
        <v>2</v>
      </c>
      <c r="I12" s="11"/>
      <c r="J12" s="11"/>
      <c r="K12" s="11"/>
      <c r="L12" s="18">
        <v>4</v>
      </c>
      <c r="M12" s="57"/>
    </row>
    <row r="13" spans="1:43" x14ac:dyDescent="0.25">
      <c r="B13" s="390"/>
      <c r="C13" s="383"/>
      <c r="D13" s="11" t="s">
        <v>53</v>
      </c>
      <c r="E13" s="18" t="s">
        <v>2</v>
      </c>
      <c r="F13" s="11"/>
      <c r="G13" s="11"/>
      <c r="H13" s="11"/>
      <c r="I13" s="11"/>
      <c r="J13" s="11">
        <v>2</v>
      </c>
      <c r="K13" s="11"/>
      <c r="L13" s="18">
        <v>2</v>
      </c>
      <c r="M13" s="57"/>
    </row>
    <row r="14" spans="1:43" x14ac:dyDescent="0.25">
      <c r="B14" s="390"/>
      <c r="C14" s="383"/>
      <c r="D14" s="385" t="s">
        <v>54</v>
      </c>
      <c r="E14" s="18" t="s">
        <v>2</v>
      </c>
      <c r="F14" s="11">
        <v>3</v>
      </c>
      <c r="G14" s="11">
        <v>28</v>
      </c>
      <c r="H14" s="11">
        <v>17</v>
      </c>
      <c r="I14" s="11">
        <v>2</v>
      </c>
      <c r="J14" s="11"/>
      <c r="K14" s="11"/>
      <c r="L14" s="18">
        <v>50</v>
      </c>
      <c r="M14" s="57"/>
    </row>
    <row r="15" spans="1:43" x14ac:dyDescent="0.25">
      <c r="B15" s="391"/>
      <c r="C15" s="384"/>
      <c r="D15" s="386"/>
      <c r="E15" s="61" t="s">
        <v>3</v>
      </c>
      <c r="F15" s="60"/>
      <c r="G15" s="60">
        <v>1</v>
      </c>
      <c r="H15" s="60"/>
      <c r="I15" s="60"/>
      <c r="J15" s="60"/>
      <c r="K15" s="60"/>
      <c r="L15" s="61">
        <v>1</v>
      </c>
      <c r="M15" s="57"/>
    </row>
    <row r="16" spans="1:43" x14ac:dyDescent="0.25">
      <c r="B16" s="389" t="s">
        <v>19</v>
      </c>
      <c r="C16" s="392" t="s">
        <v>50</v>
      </c>
      <c r="D16" s="393" t="s">
        <v>54</v>
      </c>
      <c r="E16" s="394" t="s">
        <v>2</v>
      </c>
      <c r="F16" s="392"/>
      <c r="G16" s="393">
        <v>1</v>
      </c>
      <c r="H16" s="393"/>
      <c r="I16" s="393">
        <v>1</v>
      </c>
      <c r="J16" s="393"/>
      <c r="K16" s="393"/>
      <c r="L16" s="394">
        <v>2</v>
      </c>
      <c r="M16" s="57"/>
    </row>
    <row r="17" spans="2:13" x14ac:dyDescent="0.25">
      <c r="B17" s="390"/>
      <c r="C17" s="383"/>
      <c r="D17" s="386"/>
      <c r="E17" s="388"/>
      <c r="F17" s="383"/>
      <c r="G17" s="385"/>
      <c r="H17" s="385"/>
      <c r="I17" s="385"/>
      <c r="J17" s="385"/>
      <c r="K17" s="385"/>
      <c r="L17" s="387"/>
      <c r="M17" s="57"/>
    </row>
    <row r="18" spans="2:13" ht="18.75" customHeight="1" x14ac:dyDescent="0.25">
      <c r="B18" s="390"/>
      <c r="C18" s="392" t="s">
        <v>51</v>
      </c>
      <c r="D18" s="43" t="s">
        <v>52</v>
      </c>
      <c r="E18" s="44" t="s">
        <v>2</v>
      </c>
      <c r="F18" s="11"/>
      <c r="G18" s="11"/>
      <c r="H18" s="11">
        <v>1</v>
      </c>
      <c r="I18" s="11"/>
      <c r="J18" s="11"/>
      <c r="K18" s="11"/>
      <c r="L18" s="18">
        <v>1</v>
      </c>
      <c r="M18" s="57"/>
    </row>
    <row r="19" spans="2:13" x14ac:dyDescent="0.25">
      <c r="B19" s="391"/>
      <c r="C19" s="384"/>
      <c r="D19" s="60" t="s">
        <v>54</v>
      </c>
      <c r="E19" s="61" t="s">
        <v>2</v>
      </c>
      <c r="F19" s="11"/>
      <c r="G19" s="11">
        <v>6</v>
      </c>
      <c r="H19" s="11">
        <v>1</v>
      </c>
      <c r="I19" s="11">
        <v>1</v>
      </c>
      <c r="J19" s="11"/>
      <c r="K19" s="11"/>
      <c r="L19" s="18">
        <v>8</v>
      </c>
      <c r="M19" s="57"/>
    </row>
    <row r="20" spans="2:13" x14ac:dyDescent="0.25">
      <c r="B20" s="389" t="s">
        <v>20</v>
      </c>
      <c r="C20" s="392" t="s">
        <v>50</v>
      </c>
      <c r="D20" s="393" t="s">
        <v>54</v>
      </c>
      <c r="E20" s="394" t="s">
        <v>2</v>
      </c>
      <c r="F20" s="383"/>
      <c r="G20" s="385"/>
      <c r="H20" s="385">
        <v>1</v>
      </c>
      <c r="I20" s="385"/>
      <c r="J20" s="385"/>
      <c r="K20" s="385"/>
      <c r="L20" s="387">
        <v>1</v>
      </c>
      <c r="M20" s="57"/>
    </row>
    <row r="21" spans="2:13" x14ac:dyDescent="0.25">
      <c r="B21" s="390"/>
      <c r="C21" s="384"/>
      <c r="D21" s="386"/>
      <c r="E21" s="388"/>
      <c r="F21" s="383"/>
      <c r="G21" s="385"/>
      <c r="H21" s="385"/>
      <c r="I21" s="385"/>
      <c r="J21" s="385"/>
      <c r="K21" s="385"/>
      <c r="L21" s="387"/>
      <c r="M21" s="57"/>
    </row>
    <row r="22" spans="2:13" ht="18.75" customHeight="1" x14ac:dyDescent="0.25">
      <c r="B22" s="391"/>
      <c r="C22" s="71" t="s">
        <v>51</v>
      </c>
      <c r="D22" s="72" t="s">
        <v>54</v>
      </c>
      <c r="E22" s="73" t="s">
        <v>2</v>
      </c>
      <c r="F22" s="11">
        <v>2</v>
      </c>
      <c r="G22" s="11">
        <v>1</v>
      </c>
      <c r="H22" s="11">
        <v>2</v>
      </c>
      <c r="I22" s="11">
        <v>1</v>
      </c>
      <c r="J22" s="11"/>
      <c r="K22" s="11"/>
      <c r="L22" s="18">
        <v>6</v>
      </c>
      <c r="M22" s="57"/>
    </row>
    <row r="23" spans="2:13" x14ac:dyDescent="0.25">
      <c r="B23" s="389" t="s">
        <v>21</v>
      </c>
      <c r="C23" s="392" t="s">
        <v>51</v>
      </c>
      <c r="D23" s="393" t="s">
        <v>54</v>
      </c>
      <c r="E23" s="394" t="s">
        <v>2</v>
      </c>
      <c r="F23" s="383">
        <v>1</v>
      </c>
      <c r="G23" s="385">
        <v>4</v>
      </c>
      <c r="H23" s="385"/>
      <c r="I23" s="385"/>
      <c r="J23" s="385"/>
      <c r="K23" s="385"/>
      <c r="L23" s="387">
        <v>5</v>
      </c>
      <c r="M23" s="57"/>
    </row>
    <row r="24" spans="2:13" x14ac:dyDescent="0.25">
      <c r="B24" s="391"/>
      <c r="C24" s="383"/>
      <c r="D24" s="385"/>
      <c r="E24" s="387"/>
      <c r="F24" s="383"/>
      <c r="G24" s="385"/>
      <c r="H24" s="385"/>
      <c r="I24" s="385"/>
      <c r="J24" s="385"/>
      <c r="K24" s="385"/>
      <c r="L24" s="387"/>
      <c r="M24" s="57"/>
    </row>
    <row r="25" spans="2:13" x14ac:dyDescent="0.25">
      <c r="B25" s="383" t="s">
        <v>22</v>
      </c>
      <c r="C25" s="395" t="s">
        <v>50</v>
      </c>
      <c r="D25" s="393" t="s">
        <v>54</v>
      </c>
      <c r="E25" s="394" t="s">
        <v>2</v>
      </c>
      <c r="F25" s="383"/>
      <c r="G25" s="385"/>
      <c r="H25" s="385">
        <v>1</v>
      </c>
      <c r="I25" s="385">
        <v>1</v>
      </c>
      <c r="J25" s="385"/>
      <c r="K25" s="385"/>
      <c r="L25" s="387">
        <v>2</v>
      </c>
      <c r="M25" s="57"/>
    </row>
    <row r="26" spans="2:13" x14ac:dyDescent="0.25">
      <c r="B26" s="383"/>
      <c r="C26" s="396"/>
      <c r="D26" s="386"/>
      <c r="E26" s="388"/>
      <c r="F26" s="383"/>
      <c r="G26" s="385"/>
      <c r="H26" s="385"/>
      <c r="I26" s="385"/>
      <c r="J26" s="385"/>
      <c r="K26" s="385"/>
      <c r="L26" s="387"/>
      <c r="M26" s="57"/>
    </row>
    <row r="27" spans="2:13" x14ac:dyDescent="0.25">
      <c r="B27" s="390"/>
      <c r="C27" s="392" t="s">
        <v>51</v>
      </c>
      <c r="D27" s="393" t="s">
        <v>54</v>
      </c>
      <c r="E27" s="18" t="s">
        <v>2</v>
      </c>
      <c r="F27" s="11">
        <v>1</v>
      </c>
      <c r="G27" s="11">
        <v>4</v>
      </c>
      <c r="H27" s="11">
        <v>2</v>
      </c>
      <c r="I27" s="11"/>
      <c r="J27" s="11"/>
      <c r="K27" s="11"/>
      <c r="L27" s="18">
        <v>7</v>
      </c>
      <c r="M27" s="57"/>
    </row>
    <row r="28" spans="2:13" x14ac:dyDescent="0.25">
      <c r="B28" s="390"/>
      <c r="C28" s="383"/>
      <c r="D28" s="385"/>
      <c r="E28" s="18" t="s">
        <v>3</v>
      </c>
      <c r="F28" s="11"/>
      <c r="G28" s="11">
        <v>1</v>
      </c>
      <c r="H28" s="11"/>
      <c r="I28" s="11"/>
      <c r="J28" s="11"/>
      <c r="K28" s="11"/>
      <c r="L28" s="18">
        <v>1</v>
      </c>
      <c r="M28" s="57"/>
    </row>
    <row r="29" spans="2:13" x14ac:dyDescent="0.25">
      <c r="B29" s="174" t="s">
        <v>5</v>
      </c>
      <c r="C29" s="175"/>
      <c r="D29" s="176"/>
      <c r="E29" s="177"/>
      <c r="F29" s="178">
        <f t="shared" ref="F29:L29" si="0">SUM(F7:F28)</f>
        <v>7</v>
      </c>
      <c r="G29" s="178">
        <f>SUM(G7:G28)</f>
        <v>63</v>
      </c>
      <c r="H29" s="178">
        <f t="shared" si="0"/>
        <v>36</v>
      </c>
      <c r="I29" s="178">
        <f>SUM(I7:I28)</f>
        <v>12</v>
      </c>
      <c r="J29" s="178">
        <f>SUM(J7:J28)</f>
        <v>11</v>
      </c>
      <c r="K29" s="178">
        <f t="shared" si="0"/>
        <v>1</v>
      </c>
      <c r="L29" s="172">
        <f t="shared" si="0"/>
        <v>130</v>
      </c>
      <c r="M29" s="57"/>
    </row>
    <row r="30" spans="2:13" ht="21.75" customHeight="1" x14ac:dyDescent="0.25">
      <c r="B30" s="95" t="s">
        <v>23</v>
      </c>
      <c r="C30" s="19"/>
      <c r="D30" s="12"/>
      <c r="E30" s="14"/>
      <c r="F30" s="13"/>
      <c r="G30" s="13"/>
      <c r="H30" s="13"/>
      <c r="I30" s="13"/>
      <c r="J30" s="13"/>
      <c r="K30" s="12"/>
      <c r="L30" s="14"/>
    </row>
    <row r="31" spans="2:13" x14ac:dyDescent="0.25">
      <c r="B31" s="389" t="s">
        <v>24</v>
      </c>
      <c r="C31" s="392" t="s">
        <v>51</v>
      </c>
      <c r="D31" s="393" t="s">
        <v>54</v>
      </c>
      <c r="E31" s="394" t="s">
        <v>2</v>
      </c>
      <c r="F31" s="383">
        <v>2</v>
      </c>
      <c r="G31" s="385">
        <v>2</v>
      </c>
      <c r="H31" s="385">
        <v>2</v>
      </c>
      <c r="I31" s="385"/>
      <c r="J31" s="385"/>
      <c r="K31" s="385"/>
      <c r="L31" s="387">
        <v>6</v>
      </c>
    </row>
    <row r="32" spans="2:13" ht="4.5" customHeight="1" x14ac:dyDescent="0.25">
      <c r="B32" s="390"/>
      <c r="C32" s="383"/>
      <c r="D32" s="385"/>
      <c r="E32" s="387"/>
      <c r="F32" s="383"/>
      <c r="G32" s="385"/>
      <c r="H32" s="385"/>
      <c r="I32" s="385"/>
      <c r="J32" s="385"/>
      <c r="K32" s="385"/>
      <c r="L32" s="387"/>
    </row>
    <row r="33" spans="2:12" ht="18.75" customHeight="1" x14ac:dyDescent="0.25">
      <c r="B33" s="391"/>
      <c r="C33" s="384"/>
      <c r="D33" s="386"/>
      <c r="E33" s="61" t="s">
        <v>3</v>
      </c>
      <c r="F33" s="11"/>
      <c r="G33" s="11">
        <v>2</v>
      </c>
      <c r="H33" s="11"/>
      <c r="I33" s="11"/>
      <c r="J33" s="11"/>
      <c r="K33" s="11"/>
      <c r="L33" s="18">
        <v>2</v>
      </c>
    </row>
    <row r="34" spans="2:12" x14ac:dyDescent="0.25">
      <c r="B34" s="389" t="s">
        <v>25</v>
      </c>
      <c r="C34" s="392" t="s">
        <v>50</v>
      </c>
      <c r="D34" s="393" t="s">
        <v>54</v>
      </c>
      <c r="E34" s="394" t="s">
        <v>3</v>
      </c>
      <c r="F34" s="383">
        <v>1</v>
      </c>
      <c r="G34" s="385"/>
      <c r="H34" s="385"/>
      <c r="I34" s="385"/>
      <c r="J34" s="385"/>
      <c r="K34" s="385"/>
      <c r="L34" s="387">
        <v>1</v>
      </c>
    </row>
    <row r="35" spans="2:12" ht="7.5" customHeight="1" x14ac:dyDescent="0.25">
      <c r="B35" s="390"/>
      <c r="C35" s="384"/>
      <c r="D35" s="386"/>
      <c r="E35" s="388"/>
      <c r="F35" s="383"/>
      <c r="G35" s="385"/>
      <c r="H35" s="385"/>
      <c r="I35" s="385"/>
      <c r="J35" s="385"/>
      <c r="K35" s="385"/>
      <c r="L35" s="387"/>
    </row>
    <row r="36" spans="2:12" ht="18.75" customHeight="1" x14ac:dyDescent="0.25">
      <c r="B36" s="391"/>
      <c r="C36" s="59" t="s">
        <v>51</v>
      </c>
      <c r="D36" s="60" t="s">
        <v>54</v>
      </c>
      <c r="E36" s="61" t="s">
        <v>2</v>
      </c>
      <c r="F36" s="11"/>
      <c r="G36" s="11">
        <v>3</v>
      </c>
      <c r="H36" s="11">
        <v>1</v>
      </c>
      <c r="I36" s="11"/>
      <c r="J36" s="11"/>
      <c r="K36" s="11"/>
      <c r="L36" s="18">
        <v>4</v>
      </c>
    </row>
    <row r="37" spans="2:12" x14ac:dyDescent="0.25">
      <c r="B37" s="389" t="s">
        <v>26</v>
      </c>
      <c r="C37" s="392" t="s">
        <v>51</v>
      </c>
      <c r="D37" s="393" t="s">
        <v>54</v>
      </c>
      <c r="E37" s="394" t="s">
        <v>2</v>
      </c>
      <c r="F37" s="383">
        <v>2</v>
      </c>
      <c r="G37" s="385">
        <v>4</v>
      </c>
      <c r="H37" s="385">
        <v>1</v>
      </c>
      <c r="I37" s="385"/>
      <c r="J37" s="385"/>
      <c r="K37" s="385"/>
      <c r="L37" s="387">
        <v>7</v>
      </c>
    </row>
    <row r="38" spans="2:12" x14ac:dyDescent="0.25">
      <c r="B38" s="391"/>
      <c r="C38" s="384"/>
      <c r="D38" s="386"/>
      <c r="E38" s="388"/>
      <c r="F38" s="383"/>
      <c r="G38" s="385"/>
      <c r="H38" s="385"/>
      <c r="I38" s="385"/>
      <c r="J38" s="385"/>
      <c r="K38" s="385"/>
      <c r="L38" s="387"/>
    </row>
    <row r="39" spans="2:12" x14ac:dyDescent="0.25">
      <c r="B39" s="390" t="s">
        <v>27</v>
      </c>
      <c r="C39" s="383" t="s">
        <v>51</v>
      </c>
      <c r="D39" s="385" t="s">
        <v>52</v>
      </c>
      <c r="E39" s="387" t="s">
        <v>2</v>
      </c>
      <c r="F39" s="383"/>
      <c r="G39" s="385"/>
      <c r="H39" s="385">
        <v>1</v>
      </c>
      <c r="I39" s="385"/>
      <c r="J39" s="385"/>
      <c r="K39" s="385"/>
      <c r="L39" s="387">
        <v>1</v>
      </c>
    </row>
    <row r="40" spans="2:12" ht="7.5" customHeight="1" x14ac:dyDescent="0.25">
      <c r="B40" s="390"/>
      <c r="C40" s="383"/>
      <c r="D40" s="385"/>
      <c r="E40" s="387"/>
      <c r="F40" s="383"/>
      <c r="G40" s="385"/>
      <c r="H40" s="385"/>
      <c r="I40" s="385"/>
      <c r="J40" s="385"/>
      <c r="K40" s="385"/>
      <c r="L40" s="387"/>
    </row>
    <row r="41" spans="2:12" ht="18" customHeight="1" x14ac:dyDescent="0.25">
      <c r="B41" s="390"/>
      <c r="C41" s="383"/>
      <c r="D41" s="11" t="s">
        <v>53</v>
      </c>
      <c r="E41" s="18" t="s">
        <v>2</v>
      </c>
      <c r="F41" s="11"/>
      <c r="G41" s="11"/>
      <c r="H41" s="11"/>
      <c r="I41" s="11">
        <v>1</v>
      </c>
      <c r="J41" s="11"/>
      <c r="K41" s="11"/>
      <c r="L41" s="18">
        <v>1</v>
      </c>
    </row>
    <row r="42" spans="2:12" ht="23.25" customHeight="1" x14ac:dyDescent="0.25">
      <c r="B42" s="390"/>
      <c r="C42" s="383"/>
      <c r="D42" s="11" t="s">
        <v>54</v>
      </c>
      <c r="E42" s="18" t="s">
        <v>2</v>
      </c>
      <c r="F42" s="11"/>
      <c r="G42" s="11">
        <v>5</v>
      </c>
      <c r="H42" s="11">
        <v>1</v>
      </c>
      <c r="I42" s="11"/>
      <c r="J42" s="11"/>
      <c r="K42" s="11"/>
      <c r="L42" s="18">
        <v>6</v>
      </c>
    </row>
    <row r="43" spans="2:12" x14ac:dyDescent="0.25">
      <c r="B43" s="179" t="s">
        <v>5</v>
      </c>
      <c r="C43" s="180"/>
      <c r="D43" s="181"/>
      <c r="E43" s="182"/>
      <c r="F43" s="181">
        <f>SUM(F31:F42)</f>
        <v>5</v>
      </c>
      <c r="G43" s="181">
        <f>SUM(G31:G42)</f>
        <v>16</v>
      </c>
      <c r="H43" s="181">
        <f>SUM(H31:H42)</f>
        <v>6</v>
      </c>
      <c r="I43" s="181">
        <f>SUM(I31:I42)</f>
        <v>1</v>
      </c>
      <c r="J43" s="181">
        <f>SUM(J31:J42)</f>
        <v>0</v>
      </c>
      <c r="K43" s="181">
        <f t="shared" ref="K43" si="1">SUM(K31:K42)</f>
        <v>0</v>
      </c>
      <c r="L43" s="182">
        <f>SUM(L31:L42)</f>
        <v>28</v>
      </c>
    </row>
    <row r="44" spans="2:12" ht="22.5" customHeight="1" x14ac:dyDescent="0.25">
      <c r="B44" s="94" t="s">
        <v>28</v>
      </c>
      <c r="C44" s="27"/>
      <c r="D44" s="11"/>
      <c r="E44" s="18"/>
      <c r="F44" s="11"/>
      <c r="G44" s="11"/>
      <c r="H44" s="11"/>
      <c r="I44" s="11"/>
      <c r="J44" s="11"/>
      <c r="K44" s="11"/>
      <c r="L44" s="18"/>
    </row>
    <row r="45" spans="2:12" x14ac:dyDescent="0.25">
      <c r="B45" s="389" t="s">
        <v>29</v>
      </c>
      <c r="C45" s="392" t="s">
        <v>51</v>
      </c>
      <c r="D45" s="393" t="s">
        <v>54</v>
      </c>
      <c r="E45" s="394" t="s">
        <v>2</v>
      </c>
      <c r="F45" s="383">
        <v>1</v>
      </c>
      <c r="G45" s="385">
        <v>2</v>
      </c>
      <c r="H45" s="385"/>
      <c r="I45" s="385"/>
      <c r="J45" s="385"/>
      <c r="K45" s="385"/>
      <c r="L45" s="387">
        <v>3</v>
      </c>
    </row>
    <row r="46" spans="2:12" ht="9.75" customHeight="1" x14ac:dyDescent="0.25">
      <c r="B46" s="391"/>
      <c r="C46" s="384"/>
      <c r="D46" s="386"/>
      <c r="E46" s="388"/>
      <c r="F46" s="383"/>
      <c r="G46" s="385"/>
      <c r="H46" s="385"/>
      <c r="I46" s="385"/>
      <c r="J46" s="385"/>
      <c r="K46" s="385"/>
      <c r="L46" s="387"/>
    </row>
    <row r="47" spans="2:12" x14ac:dyDescent="0.25">
      <c r="B47" s="389" t="s">
        <v>30</v>
      </c>
      <c r="C47" s="395" t="s">
        <v>51</v>
      </c>
      <c r="D47" s="393" t="s">
        <v>54</v>
      </c>
      <c r="E47" s="394" t="s">
        <v>2</v>
      </c>
      <c r="F47" s="383">
        <v>1</v>
      </c>
      <c r="G47" s="385">
        <v>1</v>
      </c>
      <c r="H47" s="385"/>
      <c r="I47" s="385"/>
      <c r="J47" s="385"/>
      <c r="K47" s="385"/>
      <c r="L47" s="387">
        <v>2</v>
      </c>
    </row>
    <row r="48" spans="2:12" ht="11.25" customHeight="1" x14ac:dyDescent="0.25">
      <c r="B48" s="391"/>
      <c r="C48" s="396"/>
      <c r="D48" s="386"/>
      <c r="E48" s="388"/>
      <c r="F48" s="383"/>
      <c r="G48" s="385"/>
      <c r="H48" s="385"/>
      <c r="I48" s="385"/>
      <c r="J48" s="385"/>
      <c r="K48" s="385"/>
      <c r="L48" s="387"/>
    </row>
    <row r="49" spans="2:12" x14ac:dyDescent="0.25">
      <c r="B49" s="389" t="s">
        <v>31</v>
      </c>
      <c r="C49" s="392" t="s">
        <v>50</v>
      </c>
      <c r="D49" s="393" t="s">
        <v>54</v>
      </c>
      <c r="E49" s="394" t="s">
        <v>2</v>
      </c>
      <c r="F49" s="383">
        <v>1</v>
      </c>
      <c r="G49" s="385"/>
      <c r="H49" s="385"/>
      <c r="I49" s="385"/>
      <c r="J49" s="385"/>
      <c r="K49" s="385"/>
      <c r="L49" s="387">
        <v>1</v>
      </c>
    </row>
    <row r="50" spans="2:12" ht="12" customHeight="1" x14ac:dyDescent="0.25">
      <c r="B50" s="390"/>
      <c r="C50" s="384"/>
      <c r="D50" s="386"/>
      <c r="E50" s="388"/>
      <c r="F50" s="383"/>
      <c r="G50" s="385"/>
      <c r="H50" s="385"/>
      <c r="I50" s="385"/>
      <c r="J50" s="385"/>
      <c r="K50" s="385"/>
      <c r="L50" s="387"/>
    </row>
    <row r="51" spans="2:12" ht="21" customHeight="1" x14ac:dyDescent="0.25">
      <c r="B51" s="391"/>
      <c r="C51" s="59" t="s">
        <v>51</v>
      </c>
      <c r="D51" s="60" t="s">
        <v>54</v>
      </c>
      <c r="E51" s="61" t="s">
        <v>2</v>
      </c>
      <c r="F51" s="11"/>
      <c r="G51" s="11">
        <v>3</v>
      </c>
      <c r="H51" s="11"/>
      <c r="I51" s="11"/>
      <c r="J51" s="11"/>
      <c r="K51" s="11"/>
      <c r="L51" s="18">
        <v>3</v>
      </c>
    </row>
    <row r="52" spans="2:12" ht="21" customHeight="1" x14ac:dyDescent="0.25">
      <c r="B52" s="389" t="s">
        <v>32</v>
      </c>
      <c r="C52" s="392" t="s">
        <v>51</v>
      </c>
      <c r="D52" s="393" t="s">
        <v>54</v>
      </c>
      <c r="E52" s="394" t="s">
        <v>2</v>
      </c>
      <c r="F52" s="383"/>
      <c r="G52" s="385">
        <v>5</v>
      </c>
      <c r="H52" s="385">
        <v>3</v>
      </c>
      <c r="I52" s="385"/>
      <c r="J52" s="385">
        <v>1</v>
      </c>
      <c r="K52" s="385"/>
      <c r="L52" s="387">
        <v>9</v>
      </c>
    </row>
    <row r="53" spans="2:12" ht="9.75" customHeight="1" x14ac:dyDescent="0.25">
      <c r="B53" s="391"/>
      <c r="C53" s="384"/>
      <c r="D53" s="386"/>
      <c r="E53" s="388"/>
      <c r="F53" s="383"/>
      <c r="G53" s="385"/>
      <c r="H53" s="385"/>
      <c r="I53" s="385"/>
      <c r="J53" s="385"/>
      <c r="K53" s="385"/>
      <c r="L53" s="387"/>
    </row>
    <row r="54" spans="2:12" x14ac:dyDescent="0.25">
      <c r="B54" s="389" t="s">
        <v>33</v>
      </c>
      <c r="C54" s="392" t="s">
        <v>51</v>
      </c>
      <c r="D54" s="393" t="s">
        <v>54</v>
      </c>
      <c r="E54" s="394" t="s">
        <v>2</v>
      </c>
      <c r="F54" s="383"/>
      <c r="G54" s="385">
        <v>4</v>
      </c>
      <c r="H54" s="385">
        <v>1</v>
      </c>
      <c r="I54" s="385">
        <v>1</v>
      </c>
      <c r="J54" s="385"/>
      <c r="K54" s="385"/>
      <c r="L54" s="387">
        <v>6</v>
      </c>
    </row>
    <row r="55" spans="2:12" ht="9" customHeight="1" x14ac:dyDescent="0.25">
      <c r="B55" s="390"/>
      <c r="C55" s="383"/>
      <c r="D55" s="385"/>
      <c r="E55" s="387"/>
      <c r="F55" s="383"/>
      <c r="G55" s="385"/>
      <c r="H55" s="385"/>
      <c r="I55" s="385"/>
      <c r="J55" s="385"/>
      <c r="K55" s="385"/>
      <c r="L55" s="387"/>
    </row>
    <row r="56" spans="2:12" ht="18" customHeight="1" x14ac:dyDescent="0.25">
      <c r="B56" s="391"/>
      <c r="C56" s="384"/>
      <c r="D56" s="386"/>
      <c r="E56" s="61" t="s">
        <v>3</v>
      </c>
      <c r="F56" s="11"/>
      <c r="G56" s="11">
        <v>1</v>
      </c>
      <c r="H56" s="11"/>
      <c r="I56" s="11"/>
      <c r="J56" s="11"/>
      <c r="K56" s="11"/>
      <c r="L56" s="18">
        <v>1</v>
      </c>
    </row>
    <row r="57" spans="2:12" x14ac:dyDescent="0.25">
      <c r="B57" s="183" t="s">
        <v>5</v>
      </c>
      <c r="C57" s="184"/>
      <c r="D57" s="185"/>
      <c r="E57" s="186"/>
      <c r="F57" s="180">
        <f>SUM(F45:F56)</f>
        <v>3</v>
      </c>
      <c r="G57" s="181">
        <f>SUM(G45:G56)</f>
        <v>16</v>
      </c>
      <c r="H57" s="181">
        <f t="shared" ref="H57:K57" si="2">SUM(H45:H56)</f>
        <v>4</v>
      </c>
      <c r="I57" s="181">
        <f>SUM(I45:I56)</f>
        <v>1</v>
      </c>
      <c r="J57" s="181">
        <f>SUM(J45:J56)</f>
        <v>1</v>
      </c>
      <c r="K57" s="181">
        <f t="shared" si="2"/>
        <v>0</v>
      </c>
      <c r="L57" s="182">
        <f>SUM(L45:L56)</f>
        <v>25</v>
      </c>
    </row>
    <row r="58" spans="2:12" ht="27.75" customHeight="1" x14ac:dyDescent="0.25">
      <c r="B58" s="97" t="s">
        <v>34</v>
      </c>
      <c r="C58" s="27"/>
      <c r="D58" s="11"/>
      <c r="E58" s="18"/>
      <c r="F58" s="11"/>
      <c r="G58" s="11"/>
      <c r="H58" s="11"/>
      <c r="I58" s="11"/>
      <c r="J58" s="11"/>
      <c r="K58" s="11"/>
      <c r="L58" s="18"/>
    </row>
    <row r="59" spans="2:12" x14ac:dyDescent="0.25">
      <c r="B59" s="389" t="s">
        <v>35</v>
      </c>
      <c r="C59" s="392" t="s">
        <v>50</v>
      </c>
      <c r="D59" s="393" t="s">
        <v>54</v>
      </c>
      <c r="E59" s="394" t="s">
        <v>2</v>
      </c>
      <c r="F59" s="383"/>
      <c r="G59" s="385"/>
      <c r="H59" s="385">
        <v>1</v>
      </c>
      <c r="I59" s="385"/>
      <c r="J59" s="385"/>
      <c r="K59" s="385"/>
      <c r="L59" s="387">
        <v>1</v>
      </c>
    </row>
    <row r="60" spans="2:12" ht="11.25" customHeight="1" x14ac:dyDescent="0.25">
      <c r="B60" s="390"/>
      <c r="C60" s="384"/>
      <c r="D60" s="386"/>
      <c r="E60" s="388"/>
      <c r="F60" s="383"/>
      <c r="G60" s="385"/>
      <c r="H60" s="385"/>
      <c r="I60" s="385"/>
      <c r="J60" s="385"/>
      <c r="K60" s="385"/>
      <c r="L60" s="387"/>
    </row>
    <row r="61" spans="2:12" x14ac:dyDescent="0.25">
      <c r="B61" s="390"/>
      <c r="C61" s="383" t="s">
        <v>51</v>
      </c>
      <c r="D61" s="385" t="s">
        <v>54</v>
      </c>
      <c r="E61" s="18" t="s">
        <v>3</v>
      </c>
      <c r="F61" s="11">
        <v>1</v>
      </c>
      <c r="G61" s="11"/>
      <c r="H61" s="11"/>
      <c r="I61" s="11"/>
      <c r="J61" s="11"/>
      <c r="K61" s="11"/>
      <c r="L61" s="18">
        <v>1</v>
      </c>
    </row>
    <row r="62" spans="2:12" ht="18" customHeight="1" x14ac:dyDescent="0.25">
      <c r="B62" s="391"/>
      <c r="C62" s="384"/>
      <c r="D62" s="386"/>
      <c r="E62" s="61" t="s">
        <v>2</v>
      </c>
      <c r="F62" s="11">
        <v>2</v>
      </c>
      <c r="G62" s="11">
        <v>3</v>
      </c>
      <c r="H62" s="11">
        <v>1</v>
      </c>
      <c r="I62" s="11"/>
      <c r="J62" s="11"/>
      <c r="K62" s="11"/>
      <c r="L62" s="18">
        <v>6</v>
      </c>
    </row>
    <row r="63" spans="2:12" x14ac:dyDescent="0.25">
      <c r="B63" s="389" t="s">
        <v>36</v>
      </c>
      <c r="C63" s="392" t="s">
        <v>50</v>
      </c>
      <c r="D63" s="393" t="s">
        <v>54</v>
      </c>
      <c r="E63" s="394" t="s">
        <v>3</v>
      </c>
      <c r="F63" s="383">
        <v>1</v>
      </c>
      <c r="G63" s="385"/>
      <c r="H63" s="385"/>
      <c r="I63" s="385"/>
      <c r="J63" s="385"/>
      <c r="K63" s="385"/>
      <c r="L63" s="387">
        <v>1</v>
      </c>
    </row>
    <row r="64" spans="2:12" ht="6" customHeight="1" x14ac:dyDescent="0.25">
      <c r="B64" s="390"/>
      <c r="C64" s="384"/>
      <c r="D64" s="386"/>
      <c r="E64" s="388"/>
      <c r="F64" s="383"/>
      <c r="G64" s="385"/>
      <c r="H64" s="385"/>
      <c r="I64" s="385"/>
      <c r="J64" s="385"/>
      <c r="K64" s="385"/>
      <c r="L64" s="387"/>
    </row>
    <row r="65" spans="2:12" ht="28.5" customHeight="1" x14ac:dyDescent="0.25">
      <c r="B65" s="391"/>
      <c r="C65" s="59" t="s">
        <v>51</v>
      </c>
      <c r="D65" s="60" t="s">
        <v>54</v>
      </c>
      <c r="E65" s="61" t="s">
        <v>2</v>
      </c>
      <c r="F65" s="11">
        <v>1</v>
      </c>
      <c r="G65" s="11">
        <v>2</v>
      </c>
      <c r="H65" s="11"/>
      <c r="I65" s="11"/>
      <c r="J65" s="11"/>
      <c r="K65" s="11"/>
      <c r="L65" s="18">
        <v>3</v>
      </c>
    </row>
    <row r="66" spans="2:12" x14ac:dyDescent="0.25">
      <c r="B66" s="389" t="s">
        <v>37</v>
      </c>
      <c r="C66" s="392" t="s">
        <v>51</v>
      </c>
      <c r="D66" s="393" t="s">
        <v>54</v>
      </c>
      <c r="E66" s="394" t="s">
        <v>2</v>
      </c>
      <c r="F66" s="383">
        <v>1</v>
      </c>
      <c r="G66" s="385">
        <v>1</v>
      </c>
      <c r="H66" s="385"/>
      <c r="I66" s="385"/>
      <c r="J66" s="385"/>
      <c r="K66" s="385"/>
      <c r="L66" s="387">
        <v>2</v>
      </c>
    </row>
    <row r="67" spans="2:12" x14ac:dyDescent="0.25">
      <c r="B67" s="391"/>
      <c r="C67" s="384"/>
      <c r="D67" s="386"/>
      <c r="E67" s="388"/>
      <c r="F67" s="383"/>
      <c r="G67" s="385"/>
      <c r="H67" s="385"/>
      <c r="I67" s="385"/>
      <c r="J67" s="385"/>
      <c r="K67" s="385"/>
      <c r="L67" s="387"/>
    </row>
    <row r="68" spans="2:12" x14ac:dyDescent="0.25">
      <c r="B68" s="389" t="s">
        <v>38</v>
      </c>
      <c r="C68" s="392" t="s">
        <v>51</v>
      </c>
      <c r="D68" s="393" t="s">
        <v>54</v>
      </c>
      <c r="E68" s="394" t="s">
        <v>2</v>
      </c>
      <c r="F68" s="383">
        <v>1</v>
      </c>
      <c r="G68" s="385">
        <v>1</v>
      </c>
      <c r="H68" s="385"/>
      <c r="I68" s="385"/>
      <c r="J68" s="385"/>
      <c r="K68" s="385"/>
      <c r="L68" s="387">
        <v>2</v>
      </c>
    </row>
    <row r="69" spans="2:12" x14ac:dyDescent="0.25">
      <c r="B69" s="391"/>
      <c r="C69" s="384"/>
      <c r="D69" s="386"/>
      <c r="E69" s="388"/>
      <c r="F69" s="383"/>
      <c r="G69" s="385"/>
      <c r="H69" s="385"/>
      <c r="I69" s="385"/>
      <c r="J69" s="385"/>
      <c r="K69" s="385"/>
      <c r="L69" s="387"/>
    </row>
    <row r="70" spans="2:12" x14ac:dyDescent="0.25">
      <c r="B70" s="390" t="s">
        <v>39</v>
      </c>
      <c r="C70" s="383" t="s">
        <v>51</v>
      </c>
      <c r="D70" s="385" t="s">
        <v>54</v>
      </c>
      <c r="E70" s="387" t="s">
        <v>2</v>
      </c>
      <c r="F70" s="383">
        <v>2</v>
      </c>
      <c r="G70" s="385">
        <v>2</v>
      </c>
      <c r="H70" s="385"/>
      <c r="I70" s="385"/>
      <c r="J70" s="385"/>
      <c r="K70" s="385"/>
      <c r="L70" s="387">
        <v>4</v>
      </c>
    </row>
    <row r="71" spans="2:12" x14ac:dyDescent="0.25">
      <c r="B71" s="390"/>
      <c r="C71" s="383"/>
      <c r="D71" s="385"/>
      <c r="E71" s="387"/>
      <c r="F71" s="383"/>
      <c r="G71" s="385"/>
      <c r="H71" s="385"/>
      <c r="I71" s="385"/>
      <c r="J71" s="385"/>
      <c r="K71" s="385"/>
      <c r="L71" s="387"/>
    </row>
    <row r="72" spans="2:12" x14ac:dyDescent="0.25">
      <c r="B72" s="179" t="s">
        <v>5</v>
      </c>
      <c r="C72" s="180"/>
      <c r="D72" s="181"/>
      <c r="E72" s="182"/>
      <c r="F72" s="181">
        <f>SUM(F59:F70)</f>
        <v>9</v>
      </c>
      <c r="G72" s="181">
        <f>SUM(G59:G70)</f>
        <v>9</v>
      </c>
      <c r="H72" s="181">
        <f>SUM(H59:H71)</f>
        <v>2</v>
      </c>
      <c r="I72" s="181">
        <f>SUM(I59:I71)</f>
        <v>0</v>
      </c>
      <c r="J72" s="181">
        <f>SUM(J59:J71)</f>
        <v>0</v>
      </c>
      <c r="K72" s="181">
        <f>SUM(K59:K71)</f>
        <v>0</v>
      </c>
      <c r="L72" s="182">
        <f>SUM(L59:L70)</f>
        <v>20</v>
      </c>
    </row>
    <row r="73" spans="2:12" ht="26.25" customHeight="1" x14ac:dyDescent="0.25">
      <c r="B73" s="94" t="s">
        <v>40</v>
      </c>
      <c r="C73" s="27"/>
      <c r="D73" s="11"/>
      <c r="E73" s="18"/>
      <c r="F73" s="11"/>
      <c r="G73" s="11"/>
      <c r="H73" s="11"/>
      <c r="I73" s="11"/>
      <c r="J73" s="11"/>
      <c r="K73" s="11"/>
      <c r="L73" s="18"/>
    </row>
    <row r="74" spans="2:12" x14ac:dyDescent="0.25">
      <c r="B74" s="389" t="s">
        <v>41</v>
      </c>
      <c r="C74" s="392" t="s">
        <v>51</v>
      </c>
      <c r="D74" s="393" t="s">
        <v>54</v>
      </c>
      <c r="E74" s="394" t="s">
        <v>2</v>
      </c>
      <c r="F74" s="383">
        <v>2</v>
      </c>
      <c r="G74" s="385">
        <v>2</v>
      </c>
      <c r="H74" s="385">
        <v>2</v>
      </c>
      <c r="I74" s="385"/>
      <c r="J74" s="385"/>
      <c r="K74" s="385"/>
      <c r="L74" s="387">
        <v>6</v>
      </c>
    </row>
    <row r="75" spans="2:12" x14ac:dyDescent="0.25">
      <c r="B75" s="391"/>
      <c r="C75" s="384"/>
      <c r="D75" s="386"/>
      <c r="E75" s="388"/>
      <c r="F75" s="383"/>
      <c r="G75" s="385"/>
      <c r="H75" s="385"/>
      <c r="I75" s="385"/>
      <c r="J75" s="385"/>
      <c r="K75" s="385"/>
      <c r="L75" s="387"/>
    </row>
    <row r="76" spans="2:12" x14ac:dyDescent="0.25">
      <c r="B76" s="389" t="s">
        <v>42</v>
      </c>
      <c r="C76" s="392" t="s">
        <v>51</v>
      </c>
      <c r="D76" s="393" t="s">
        <v>54</v>
      </c>
      <c r="E76" s="394" t="s">
        <v>2</v>
      </c>
      <c r="F76" s="383"/>
      <c r="G76" s="385">
        <v>3</v>
      </c>
      <c r="H76" s="385">
        <v>1</v>
      </c>
      <c r="I76" s="385"/>
      <c r="J76" s="385"/>
      <c r="K76" s="385"/>
      <c r="L76" s="387">
        <v>4</v>
      </c>
    </row>
    <row r="77" spans="2:12" x14ac:dyDescent="0.25">
      <c r="B77" s="391"/>
      <c r="C77" s="384"/>
      <c r="D77" s="386"/>
      <c r="E77" s="388"/>
      <c r="F77" s="383"/>
      <c r="G77" s="385"/>
      <c r="H77" s="385"/>
      <c r="I77" s="385"/>
      <c r="J77" s="385"/>
      <c r="K77" s="385"/>
      <c r="L77" s="387"/>
    </row>
    <row r="78" spans="2:12" x14ac:dyDescent="0.25">
      <c r="B78" s="389" t="s">
        <v>43</v>
      </c>
      <c r="C78" s="392" t="s">
        <v>51</v>
      </c>
      <c r="D78" s="393" t="s">
        <v>54</v>
      </c>
      <c r="E78" s="394" t="s">
        <v>2</v>
      </c>
      <c r="F78" s="383"/>
      <c r="G78" s="385">
        <v>1</v>
      </c>
      <c r="H78" s="385">
        <v>1</v>
      </c>
      <c r="I78" s="385"/>
      <c r="J78" s="385"/>
      <c r="K78" s="385"/>
      <c r="L78" s="387">
        <v>2</v>
      </c>
    </row>
    <row r="79" spans="2:12" x14ac:dyDescent="0.25">
      <c r="B79" s="391"/>
      <c r="C79" s="384"/>
      <c r="D79" s="386"/>
      <c r="E79" s="388"/>
      <c r="F79" s="383"/>
      <c r="G79" s="385"/>
      <c r="H79" s="385"/>
      <c r="I79" s="385"/>
      <c r="J79" s="385"/>
      <c r="K79" s="385"/>
      <c r="L79" s="387"/>
    </row>
    <row r="80" spans="2:12" x14ac:dyDescent="0.25">
      <c r="B80" s="390" t="s">
        <v>44</v>
      </c>
      <c r="C80" s="383" t="s">
        <v>51</v>
      </c>
      <c r="D80" s="385" t="s">
        <v>54</v>
      </c>
      <c r="E80" s="387" t="s">
        <v>2</v>
      </c>
      <c r="F80" s="383">
        <v>3</v>
      </c>
      <c r="G80" s="385">
        <v>2</v>
      </c>
      <c r="H80" s="385">
        <v>2</v>
      </c>
      <c r="I80" s="385"/>
      <c r="J80" s="385"/>
      <c r="K80" s="385"/>
      <c r="L80" s="387">
        <v>7</v>
      </c>
    </row>
    <row r="81" spans="2:12" x14ac:dyDescent="0.25">
      <c r="B81" s="390"/>
      <c r="C81" s="383"/>
      <c r="D81" s="385"/>
      <c r="E81" s="387"/>
      <c r="F81" s="383"/>
      <c r="G81" s="385"/>
      <c r="H81" s="385"/>
      <c r="I81" s="385"/>
      <c r="J81" s="385"/>
      <c r="K81" s="385"/>
      <c r="L81" s="387"/>
    </row>
    <row r="82" spans="2:12" x14ac:dyDescent="0.25">
      <c r="B82" s="179" t="s">
        <v>5</v>
      </c>
      <c r="C82" s="180"/>
      <c r="D82" s="181"/>
      <c r="E82" s="182"/>
      <c r="F82" s="181">
        <f>SUM(F73:F80)</f>
        <v>5</v>
      </c>
      <c r="G82" s="181">
        <f>SUM(G73:G80)</f>
        <v>8</v>
      </c>
      <c r="H82" s="181">
        <f>SUM(H73:H80)</f>
        <v>6</v>
      </c>
      <c r="I82" s="181">
        <f>SUM(I73:I80)</f>
        <v>0</v>
      </c>
      <c r="J82" s="181">
        <f>SUM(J73:J81)</f>
        <v>0</v>
      </c>
      <c r="K82" s="181">
        <f t="shared" ref="K82" si="3">SUM(K73:K81)</f>
        <v>0</v>
      </c>
      <c r="L82" s="182">
        <f>SUM(L73:L80)</f>
        <v>19</v>
      </c>
    </row>
    <row r="83" spans="2:12" x14ac:dyDescent="0.25">
      <c r="B83" s="16" t="s">
        <v>45</v>
      </c>
      <c r="C83" s="27"/>
      <c r="D83" s="11"/>
      <c r="E83" s="18"/>
      <c r="F83" s="11"/>
      <c r="G83" s="11"/>
      <c r="H83" s="11"/>
      <c r="I83" s="11"/>
      <c r="J83" s="11"/>
      <c r="K83" s="11"/>
      <c r="L83" s="18"/>
    </row>
    <row r="84" spans="2:12" x14ac:dyDescent="0.25">
      <c r="B84" s="389" t="s">
        <v>46</v>
      </c>
      <c r="C84" s="392" t="s">
        <v>50</v>
      </c>
      <c r="D84" s="393" t="s">
        <v>54</v>
      </c>
      <c r="E84" s="394" t="s">
        <v>2</v>
      </c>
      <c r="F84" s="383">
        <v>1</v>
      </c>
      <c r="G84" s="385"/>
      <c r="H84" s="385">
        <v>1</v>
      </c>
      <c r="I84" s="385"/>
      <c r="J84" s="385">
        <v>1</v>
      </c>
      <c r="K84" s="385"/>
      <c r="L84" s="387">
        <v>3</v>
      </c>
    </row>
    <row r="85" spans="2:12" ht="13.5" customHeight="1" x14ac:dyDescent="0.25">
      <c r="B85" s="390"/>
      <c r="C85" s="383"/>
      <c r="D85" s="385"/>
      <c r="E85" s="387"/>
      <c r="F85" s="383"/>
      <c r="G85" s="385"/>
      <c r="H85" s="385"/>
      <c r="I85" s="385"/>
      <c r="J85" s="385"/>
      <c r="K85" s="385"/>
      <c r="L85" s="387"/>
    </row>
    <row r="86" spans="2:12" ht="21.75" customHeight="1" x14ac:dyDescent="0.25">
      <c r="B86" s="390"/>
      <c r="C86" s="384"/>
      <c r="D86" s="386"/>
      <c r="E86" s="61" t="s">
        <v>3</v>
      </c>
      <c r="F86" s="11">
        <v>3</v>
      </c>
      <c r="G86" s="11"/>
      <c r="H86" s="11"/>
      <c r="I86" s="11"/>
      <c r="J86" s="11"/>
      <c r="K86" s="11"/>
      <c r="L86" s="18">
        <v>3</v>
      </c>
    </row>
    <row r="87" spans="2:12" x14ac:dyDescent="0.25">
      <c r="B87" s="390"/>
      <c r="C87" s="383" t="s">
        <v>51</v>
      </c>
      <c r="D87" s="385" t="s">
        <v>54</v>
      </c>
      <c r="E87" s="18" t="s">
        <v>2</v>
      </c>
      <c r="F87" s="11">
        <v>1</v>
      </c>
      <c r="G87" s="11">
        <v>6</v>
      </c>
      <c r="H87" s="11">
        <v>1</v>
      </c>
      <c r="I87" s="11"/>
      <c r="J87" s="11"/>
      <c r="K87" s="11"/>
      <c r="L87" s="18">
        <v>8</v>
      </c>
    </row>
    <row r="88" spans="2:12" x14ac:dyDescent="0.25">
      <c r="B88" s="391"/>
      <c r="C88" s="384"/>
      <c r="D88" s="386"/>
      <c r="E88" s="61" t="s">
        <v>3</v>
      </c>
      <c r="F88" s="11">
        <v>1</v>
      </c>
      <c r="G88" s="11"/>
      <c r="H88" s="11"/>
      <c r="I88" s="11"/>
      <c r="J88" s="11"/>
      <c r="K88" s="11"/>
      <c r="L88" s="18">
        <v>1</v>
      </c>
    </row>
    <row r="89" spans="2:12" x14ac:dyDescent="0.25">
      <c r="B89" s="389" t="s">
        <v>47</v>
      </c>
      <c r="C89" s="392" t="s">
        <v>51</v>
      </c>
      <c r="D89" s="393" t="s">
        <v>54</v>
      </c>
      <c r="E89" s="394" t="s">
        <v>2</v>
      </c>
      <c r="F89" s="383"/>
      <c r="G89" s="385"/>
      <c r="H89" s="385">
        <v>1</v>
      </c>
      <c r="I89" s="385"/>
      <c r="J89" s="385"/>
      <c r="K89" s="385"/>
      <c r="L89" s="387">
        <v>1</v>
      </c>
    </row>
    <row r="90" spans="2:12" x14ac:dyDescent="0.25">
      <c r="B90" s="390"/>
      <c r="C90" s="383"/>
      <c r="D90" s="385"/>
      <c r="E90" s="387"/>
      <c r="F90" s="383"/>
      <c r="G90" s="385"/>
      <c r="H90" s="385"/>
      <c r="I90" s="385"/>
      <c r="J90" s="385"/>
      <c r="K90" s="385"/>
      <c r="L90" s="387"/>
    </row>
    <row r="91" spans="2:12" x14ac:dyDescent="0.25">
      <c r="B91" s="389" t="s">
        <v>48</v>
      </c>
      <c r="C91" s="392" t="s">
        <v>51</v>
      </c>
      <c r="D91" s="393" t="s">
        <v>54</v>
      </c>
      <c r="E91" s="394" t="s">
        <v>2</v>
      </c>
      <c r="F91" s="383">
        <v>5</v>
      </c>
      <c r="G91" s="385">
        <v>2</v>
      </c>
      <c r="H91" s="385">
        <v>1</v>
      </c>
      <c r="I91" s="385"/>
      <c r="J91" s="385"/>
      <c r="K91" s="385"/>
      <c r="L91" s="387">
        <v>8</v>
      </c>
    </row>
    <row r="92" spans="2:12" x14ac:dyDescent="0.25">
      <c r="B92" s="391"/>
      <c r="C92" s="384"/>
      <c r="D92" s="386"/>
      <c r="E92" s="388"/>
      <c r="F92" s="383"/>
      <c r="G92" s="385"/>
      <c r="H92" s="385"/>
      <c r="I92" s="385"/>
      <c r="J92" s="385"/>
      <c r="K92" s="385"/>
      <c r="L92" s="387"/>
    </row>
    <row r="93" spans="2:12" x14ac:dyDescent="0.25">
      <c r="B93" s="397" t="s">
        <v>49</v>
      </c>
      <c r="C93" s="383" t="s">
        <v>51</v>
      </c>
      <c r="D93" s="385" t="s">
        <v>54</v>
      </c>
      <c r="E93" s="387" t="s">
        <v>2</v>
      </c>
      <c r="F93" s="383"/>
      <c r="G93" s="385">
        <v>1</v>
      </c>
      <c r="H93" s="385"/>
      <c r="I93" s="385"/>
      <c r="J93" s="385"/>
      <c r="K93" s="385"/>
      <c r="L93" s="387">
        <v>1</v>
      </c>
    </row>
    <row r="94" spans="2:12" x14ac:dyDescent="0.25">
      <c r="B94" s="398"/>
      <c r="C94" s="384"/>
      <c r="D94" s="386"/>
      <c r="E94" s="388"/>
      <c r="F94" s="384"/>
      <c r="G94" s="386"/>
      <c r="H94" s="386"/>
      <c r="I94" s="386"/>
      <c r="J94" s="386"/>
      <c r="K94" s="386"/>
      <c r="L94" s="388"/>
    </row>
    <row r="95" spans="2:12" x14ac:dyDescent="0.25">
      <c r="B95" s="179" t="s">
        <v>5</v>
      </c>
      <c r="C95" s="180"/>
      <c r="D95" s="181"/>
      <c r="E95" s="182"/>
      <c r="F95" s="181">
        <f>SUM(F84:F94)</f>
        <v>11</v>
      </c>
      <c r="G95" s="181">
        <f>SUM(G84:G94)</f>
        <v>9</v>
      </c>
      <c r="H95" s="181">
        <f>SUM(H84:H94)</f>
        <v>4</v>
      </c>
      <c r="I95" s="181">
        <f>SUM(I84:I94)</f>
        <v>0</v>
      </c>
      <c r="J95" s="181">
        <f>SUM(J84:J94)</f>
        <v>1</v>
      </c>
      <c r="K95" s="181">
        <f t="shared" ref="K95" si="4">SUM(K84:K94)</f>
        <v>0</v>
      </c>
      <c r="L95" s="182">
        <f>SUM(L84:L93)</f>
        <v>25</v>
      </c>
    </row>
    <row r="96" spans="2:12" x14ac:dyDescent="0.25">
      <c r="B96" s="179" t="s">
        <v>0</v>
      </c>
      <c r="C96" s="180"/>
      <c r="D96" s="181"/>
      <c r="E96" s="182"/>
      <c r="F96" s="181">
        <v>40</v>
      </c>
      <c r="G96" s="181">
        <v>121</v>
      </c>
      <c r="H96" s="181">
        <v>58</v>
      </c>
      <c r="I96" s="181">
        <v>14</v>
      </c>
      <c r="J96" s="181">
        <v>13</v>
      </c>
      <c r="K96" s="181">
        <v>1</v>
      </c>
      <c r="L96" s="182">
        <v>247</v>
      </c>
    </row>
    <row r="97" spans="2:12" x14ac:dyDescent="0.25">
      <c r="B97" s="4" t="s">
        <v>55</v>
      </c>
      <c r="C97" s="4"/>
      <c r="D97" s="4"/>
      <c r="E97" s="5"/>
      <c r="F97" s="4"/>
      <c r="G97" s="4"/>
      <c r="H97" s="4"/>
      <c r="I97" s="4"/>
      <c r="J97" s="4"/>
      <c r="K97" s="4"/>
      <c r="L97" s="4"/>
    </row>
    <row r="98" spans="2:12" x14ac:dyDescent="0.25">
      <c r="B98" s="4" t="s">
        <v>56</v>
      </c>
      <c r="C98" s="4"/>
      <c r="D98" s="4"/>
      <c r="E98" s="5"/>
      <c r="F98" s="4"/>
      <c r="G98" s="4"/>
      <c r="H98" s="4"/>
      <c r="I98" s="4"/>
      <c r="J98" s="4"/>
      <c r="K98" s="4"/>
      <c r="L98" s="4"/>
    </row>
    <row r="99" spans="2:12" x14ac:dyDescent="0.25">
      <c r="B99" s="4"/>
      <c r="C99" s="4"/>
      <c r="D99" s="4"/>
      <c r="E99" s="5"/>
      <c r="F99" s="4"/>
      <c r="G99" s="4"/>
      <c r="H99" s="4"/>
      <c r="I99" s="4"/>
      <c r="J99" s="4"/>
      <c r="K99" s="4"/>
      <c r="L99" s="4"/>
    </row>
    <row r="100" spans="2:12" x14ac:dyDescent="0.25">
      <c r="B100" s="4"/>
      <c r="C100" s="4"/>
      <c r="D100" s="4"/>
      <c r="E100" s="5"/>
      <c r="F100" s="4"/>
      <c r="G100" s="4"/>
      <c r="H100" s="4"/>
      <c r="I100" s="4"/>
      <c r="J100" s="4"/>
      <c r="K100" s="4"/>
      <c r="L100" s="4"/>
    </row>
    <row r="101" spans="2:12" x14ac:dyDescent="0.25">
      <c r="B101" s="4"/>
      <c r="C101" s="4"/>
      <c r="D101" s="4"/>
      <c r="E101" s="5"/>
      <c r="F101" s="4"/>
      <c r="G101" s="4"/>
      <c r="H101" s="4"/>
      <c r="I101" s="4"/>
      <c r="J101" s="4"/>
      <c r="K101" s="4"/>
      <c r="L101" s="4"/>
    </row>
    <row r="102" spans="2:12" x14ac:dyDescent="0.25">
      <c r="B102" s="4"/>
      <c r="C102" s="4"/>
      <c r="D102" s="4"/>
      <c r="E102" s="5"/>
      <c r="F102" s="4"/>
      <c r="G102" s="4"/>
      <c r="H102" s="4"/>
      <c r="I102" s="4"/>
      <c r="J102" s="4"/>
      <c r="K102" s="4"/>
      <c r="L102" s="4"/>
    </row>
    <row r="103" spans="2:12" x14ac:dyDescent="0.25">
      <c r="B103" s="4"/>
      <c r="C103" s="4"/>
      <c r="D103" s="4"/>
      <c r="E103" s="5"/>
      <c r="F103" s="4"/>
      <c r="G103" s="4"/>
      <c r="H103" s="4"/>
      <c r="I103" s="4"/>
      <c r="J103" s="4"/>
      <c r="K103" s="4"/>
      <c r="L103" s="4"/>
    </row>
    <row r="104" spans="2:12" x14ac:dyDescent="0.25">
      <c r="B104" s="4"/>
      <c r="C104" s="4"/>
      <c r="D104" s="4"/>
      <c r="E104" s="5"/>
      <c r="F104" s="4"/>
      <c r="G104" s="4"/>
      <c r="H104" s="4"/>
      <c r="I104" s="4"/>
      <c r="J104" s="4"/>
      <c r="K104" s="4"/>
      <c r="L104" s="4"/>
    </row>
    <row r="105" spans="2:12" s="4" customFormat="1" x14ac:dyDescent="0.25">
      <c r="E105" s="5"/>
    </row>
    <row r="106" spans="2:12" s="4" customFormat="1" x14ac:dyDescent="0.25">
      <c r="E106" s="5"/>
    </row>
    <row r="107" spans="2:12" s="4" customFormat="1" x14ac:dyDescent="0.25">
      <c r="E107" s="5"/>
    </row>
    <row r="108" spans="2:12" s="4" customFormat="1" x14ac:dyDescent="0.25">
      <c r="E108" s="5"/>
    </row>
    <row r="109" spans="2:12" s="4" customFormat="1" x14ac:dyDescent="0.25">
      <c r="E109" s="5"/>
    </row>
    <row r="110" spans="2:12" s="4" customFormat="1" x14ac:dyDescent="0.25">
      <c r="E110" s="5"/>
    </row>
    <row r="111" spans="2:12" s="4" customFormat="1" x14ac:dyDescent="0.25">
      <c r="E111" s="5"/>
    </row>
    <row r="112" spans="2:12" s="4" customFormat="1" x14ac:dyDescent="0.25">
      <c r="E112" s="5"/>
    </row>
    <row r="113" spans="5:5" s="4" customFormat="1" x14ac:dyDescent="0.25">
      <c r="E113" s="5"/>
    </row>
    <row r="114" spans="5:5" s="4" customFormat="1" x14ac:dyDescent="0.25">
      <c r="E114" s="5"/>
    </row>
    <row r="115" spans="5:5" s="4" customFormat="1" x14ac:dyDescent="0.25">
      <c r="E115" s="5"/>
    </row>
    <row r="116" spans="5:5" s="4" customFormat="1" x14ac:dyDescent="0.25">
      <c r="E116" s="5"/>
    </row>
    <row r="117" spans="5:5" s="4" customFormat="1" x14ac:dyDescent="0.25">
      <c r="E117" s="5"/>
    </row>
    <row r="118" spans="5:5" s="4" customFormat="1" x14ac:dyDescent="0.25">
      <c r="E118" s="5"/>
    </row>
    <row r="119" spans="5:5" s="4" customFormat="1" x14ac:dyDescent="0.25">
      <c r="E119" s="5"/>
    </row>
    <row r="120" spans="5:5" s="4" customFormat="1" x14ac:dyDescent="0.25">
      <c r="E120" s="5"/>
    </row>
    <row r="121" spans="5:5" s="4" customFormat="1" x14ac:dyDescent="0.25">
      <c r="E121" s="5"/>
    </row>
    <row r="122" spans="5:5" s="4" customFormat="1" x14ac:dyDescent="0.25">
      <c r="E122" s="5"/>
    </row>
    <row r="123" spans="5:5" s="4" customFormat="1" x14ac:dyDescent="0.25">
      <c r="E123" s="5"/>
    </row>
    <row r="124" spans="5:5" s="4" customFormat="1" x14ac:dyDescent="0.25">
      <c r="E124" s="5"/>
    </row>
    <row r="125" spans="5:5" s="4" customFormat="1" x14ac:dyDescent="0.25">
      <c r="E125" s="5"/>
    </row>
    <row r="126" spans="5:5" s="4" customFormat="1" x14ac:dyDescent="0.25">
      <c r="E126" s="5"/>
    </row>
    <row r="127" spans="5:5" s="4" customFormat="1" x14ac:dyDescent="0.25">
      <c r="E127" s="5"/>
    </row>
    <row r="128" spans="5:5" s="4" customFormat="1" x14ac:dyDescent="0.25">
      <c r="E128" s="5"/>
    </row>
    <row r="129" spans="5:5" s="4" customFormat="1" x14ac:dyDescent="0.25">
      <c r="E129" s="5"/>
    </row>
    <row r="130" spans="5:5" s="4" customFormat="1" x14ac:dyDescent="0.25">
      <c r="E130" s="5"/>
    </row>
    <row r="131" spans="5:5" s="4" customFormat="1" x14ac:dyDescent="0.25">
      <c r="E131" s="5"/>
    </row>
    <row r="132" spans="5:5" s="4" customFormat="1" x14ac:dyDescent="0.25">
      <c r="E132" s="5"/>
    </row>
    <row r="133" spans="5:5" s="4" customFormat="1" x14ac:dyDescent="0.25">
      <c r="E133" s="5"/>
    </row>
    <row r="134" spans="5:5" s="4" customFormat="1" x14ac:dyDescent="0.25">
      <c r="E134" s="5"/>
    </row>
    <row r="135" spans="5:5" s="4" customFormat="1" x14ac:dyDescent="0.25">
      <c r="E135" s="5"/>
    </row>
    <row r="136" spans="5:5" s="4" customFormat="1" x14ac:dyDescent="0.25">
      <c r="E136" s="5"/>
    </row>
    <row r="137" spans="5:5" s="4" customFormat="1" x14ac:dyDescent="0.25">
      <c r="E137" s="5"/>
    </row>
    <row r="138" spans="5:5" s="4" customFormat="1" x14ac:dyDescent="0.25">
      <c r="E138" s="5"/>
    </row>
    <row r="139" spans="5:5" s="4" customFormat="1" x14ac:dyDescent="0.25">
      <c r="E139" s="5"/>
    </row>
    <row r="140" spans="5:5" s="4" customFormat="1" x14ac:dyDescent="0.25">
      <c r="E140" s="5"/>
    </row>
    <row r="141" spans="5:5" s="4" customFormat="1" x14ac:dyDescent="0.25">
      <c r="E141" s="5"/>
    </row>
    <row r="142" spans="5:5" s="4" customFormat="1" x14ac:dyDescent="0.25">
      <c r="E142" s="5"/>
    </row>
    <row r="143" spans="5:5" s="4" customFormat="1" x14ac:dyDescent="0.25">
      <c r="E143" s="5"/>
    </row>
    <row r="144" spans="5:5" s="4" customFormat="1" x14ac:dyDescent="0.25">
      <c r="E144" s="5"/>
    </row>
    <row r="145" spans="5:5" s="4" customFormat="1" x14ac:dyDescent="0.25">
      <c r="E145" s="5"/>
    </row>
    <row r="146" spans="5:5" s="4" customFormat="1" x14ac:dyDescent="0.25">
      <c r="E146" s="5"/>
    </row>
    <row r="147" spans="5:5" s="4" customFormat="1" x14ac:dyDescent="0.25">
      <c r="E147" s="5"/>
    </row>
    <row r="148" spans="5:5" s="4" customFormat="1" x14ac:dyDescent="0.25">
      <c r="E148" s="5"/>
    </row>
    <row r="149" spans="5:5" s="4" customFormat="1" x14ac:dyDescent="0.25">
      <c r="E149" s="5"/>
    </row>
    <row r="150" spans="5:5" s="4" customFormat="1" x14ac:dyDescent="0.25">
      <c r="E150" s="5"/>
    </row>
    <row r="151" spans="5:5" s="4" customFormat="1" x14ac:dyDescent="0.25">
      <c r="E151" s="5"/>
    </row>
    <row r="152" spans="5:5" s="4" customFormat="1" x14ac:dyDescent="0.25">
      <c r="E152" s="5"/>
    </row>
    <row r="153" spans="5:5" s="4" customFormat="1" x14ac:dyDescent="0.25">
      <c r="E153" s="5"/>
    </row>
    <row r="154" spans="5:5" s="4" customFormat="1" x14ac:dyDescent="0.25">
      <c r="E154" s="5"/>
    </row>
    <row r="155" spans="5:5" s="4" customFormat="1" x14ac:dyDescent="0.25">
      <c r="E155" s="5"/>
    </row>
    <row r="156" spans="5:5" s="4" customFormat="1" x14ac:dyDescent="0.25">
      <c r="E156" s="5"/>
    </row>
    <row r="157" spans="5:5" s="4" customFormat="1" x14ac:dyDescent="0.25">
      <c r="E157" s="5"/>
    </row>
    <row r="158" spans="5:5" s="4" customFormat="1" x14ac:dyDescent="0.25">
      <c r="E158" s="5"/>
    </row>
    <row r="159" spans="5:5" s="4" customFormat="1" x14ac:dyDescent="0.25">
      <c r="E159" s="5"/>
    </row>
    <row r="160" spans="5:5" s="4" customFormat="1" x14ac:dyDescent="0.25">
      <c r="E160" s="5"/>
    </row>
    <row r="161" spans="5:5" s="4" customFormat="1" x14ac:dyDescent="0.25">
      <c r="E161" s="5"/>
    </row>
    <row r="162" spans="5:5" s="4" customFormat="1" x14ac:dyDescent="0.25">
      <c r="E162" s="5"/>
    </row>
    <row r="163" spans="5:5" s="4" customFormat="1" x14ac:dyDescent="0.25">
      <c r="E163" s="5"/>
    </row>
    <row r="164" spans="5:5" s="4" customFormat="1" x14ac:dyDescent="0.25">
      <c r="E164" s="5"/>
    </row>
    <row r="165" spans="5:5" s="4" customFormat="1" x14ac:dyDescent="0.25">
      <c r="E165" s="5"/>
    </row>
    <row r="166" spans="5:5" s="4" customFormat="1" x14ac:dyDescent="0.25">
      <c r="E166" s="5"/>
    </row>
    <row r="167" spans="5:5" s="4" customFormat="1" x14ac:dyDescent="0.25">
      <c r="E167" s="5"/>
    </row>
    <row r="168" spans="5:5" s="4" customFormat="1" x14ac:dyDescent="0.25">
      <c r="E168" s="5"/>
    </row>
    <row r="169" spans="5:5" s="4" customFormat="1" x14ac:dyDescent="0.25">
      <c r="E169" s="5"/>
    </row>
    <row r="170" spans="5:5" s="4" customFormat="1" x14ac:dyDescent="0.25">
      <c r="E170" s="5"/>
    </row>
    <row r="171" spans="5:5" s="4" customFormat="1" x14ac:dyDescent="0.25">
      <c r="E171" s="5"/>
    </row>
    <row r="172" spans="5:5" s="4" customFormat="1" x14ac:dyDescent="0.25">
      <c r="E172" s="5"/>
    </row>
    <row r="173" spans="5:5" s="4" customFormat="1" x14ac:dyDescent="0.25">
      <c r="E173" s="5"/>
    </row>
    <row r="174" spans="5:5" s="4" customFormat="1" x14ac:dyDescent="0.25">
      <c r="E174" s="5"/>
    </row>
    <row r="175" spans="5:5" s="4" customFormat="1" x14ac:dyDescent="0.25">
      <c r="E175" s="5"/>
    </row>
    <row r="176" spans="5:5" s="4" customFormat="1" x14ac:dyDescent="0.25">
      <c r="E176" s="5"/>
    </row>
    <row r="177" spans="5:5" s="4" customFormat="1" x14ac:dyDescent="0.25">
      <c r="E177" s="5"/>
    </row>
    <row r="178" spans="5:5" s="4" customFormat="1" x14ac:dyDescent="0.25">
      <c r="E178" s="5"/>
    </row>
    <row r="179" spans="5:5" s="4" customFormat="1" x14ac:dyDescent="0.25">
      <c r="E179" s="5"/>
    </row>
    <row r="180" spans="5:5" s="4" customFormat="1" x14ac:dyDescent="0.25">
      <c r="E180" s="5"/>
    </row>
    <row r="181" spans="5:5" s="4" customFormat="1" x14ac:dyDescent="0.25">
      <c r="E181" s="5"/>
    </row>
    <row r="182" spans="5:5" s="4" customFormat="1" x14ac:dyDescent="0.25">
      <c r="E182" s="5"/>
    </row>
    <row r="183" spans="5:5" s="4" customFormat="1" x14ac:dyDescent="0.25">
      <c r="E183" s="5"/>
    </row>
    <row r="184" spans="5:5" s="4" customFormat="1" x14ac:dyDescent="0.25">
      <c r="E184" s="5"/>
    </row>
    <row r="185" spans="5:5" s="4" customFormat="1" x14ac:dyDescent="0.25">
      <c r="E185" s="5"/>
    </row>
    <row r="186" spans="5:5" s="4" customFormat="1" x14ac:dyDescent="0.25">
      <c r="E186" s="5"/>
    </row>
    <row r="187" spans="5:5" s="4" customFormat="1" x14ac:dyDescent="0.25">
      <c r="E187" s="5"/>
    </row>
    <row r="188" spans="5:5" s="4" customFormat="1" x14ac:dyDescent="0.25">
      <c r="E188" s="5"/>
    </row>
    <row r="189" spans="5:5" s="4" customFormat="1" x14ac:dyDescent="0.25">
      <c r="E189" s="5"/>
    </row>
    <row r="190" spans="5:5" s="4" customFormat="1" x14ac:dyDescent="0.25">
      <c r="E190" s="5"/>
    </row>
    <row r="191" spans="5:5" s="4" customFormat="1" x14ac:dyDescent="0.25">
      <c r="E191" s="5"/>
    </row>
    <row r="192" spans="5:5" s="4" customFormat="1" x14ac:dyDescent="0.25">
      <c r="E192" s="5"/>
    </row>
    <row r="193" spans="5:5" s="4" customFormat="1" x14ac:dyDescent="0.25">
      <c r="E193" s="5"/>
    </row>
    <row r="194" spans="5:5" s="4" customFormat="1" x14ac:dyDescent="0.25">
      <c r="E194" s="5"/>
    </row>
    <row r="195" spans="5:5" s="4" customFormat="1" x14ac:dyDescent="0.25">
      <c r="E195" s="5"/>
    </row>
    <row r="196" spans="5:5" s="4" customFormat="1" x14ac:dyDescent="0.25">
      <c r="E196" s="5"/>
    </row>
    <row r="197" spans="5:5" s="4" customFormat="1" x14ac:dyDescent="0.25">
      <c r="E197" s="5"/>
    </row>
    <row r="198" spans="5:5" s="4" customFormat="1" x14ac:dyDescent="0.25">
      <c r="E198" s="5"/>
    </row>
    <row r="199" spans="5:5" s="4" customFormat="1" x14ac:dyDescent="0.25">
      <c r="E199" s="5"/>
    </row>
    <row r="200" spans="5:5" s="4" customFormat="1" x14ac:dyDescent="0.25">
      <c r="E200" s="5"/>
    </row>
    <row r="201" spans="5:5" s="4" customFormat="1" x14ac:dyDescent="0.25">
      <c r="E201" s="5"/>
    </row>
    <row r="202" spans="5:5" s="4" customFormat="1" x14ac:dyDescent="0.25">
      <c r="E202" s="5"/>
    </row>
    <row r="203" spans="5:5" s="4" customFormat="1" x14ac:dyDescent="0.25">
      <c r="E203" s="5"/>
    </row>
    <row r="204" spans="5:5" s="4" customFormat="1" x14ac:dyDescent="0.25">
      <c r="E204" s="5"/>
    </row>
    <row r="205" spans="5:5" s="4" customFormat="1" x14ac:dyDescent="0.25">
      <c r="E205" s="5"/>
    </row>
    <row r="206" spans="5:5" s="4" customFormat="1" x14ac:dyDescent="0.25">
      <c r="E206" s="5"/>
    </row>
    <row r="207" spans="5:5" s="4" customFormat="1" x14ac:dyDescent="0.25">
      <c r="E207" s="5"/>
    </row>
    <row r="208" spans="5:5" s="4" customFormat="1" x14ac:dyDescent="0.25">
      <c r="E208" s="5"/>
    </row>
    <row r="209" spans="5:5" s="4" customFormat="1" x14ac:dyDescent="0.25">
      <c r="E209" s="5"/>
    </row>
    <row r="210" spans="5:5" s="4" customFormat="1" x14ac:dyDescent="0.25">
      <c r="E210" s="5"/>
    </row>
    <row r="211" spans="5:5" s="4" customFormat="1" x14ac:dyDescent="0.25">
      <c r="E211" s="5"/>
    </row>
    <row r="212" spans="5:5" s="4" customFormat="1" x14ac:dyDescent="0.25">
      <c r="E212" s="5"/>
    </row>
    <row r="213" spans="5:5" s="4" customFormat="1" x14ac:dyDescent="0.25">
      <c r="E213" s="5"/>
    </row>
    <row r="214" spans="5:5" s="4" customFormat="1" x14ac:dyDescent="0.25">
      <c r="E214" s="5"/>
    </row>
    <row r="215" spans="5:5" s="4" customFormat="1" x14ac:dyDescent="0.25">
      <c r="E215" s="5"/>
    </row>
    <row r="216" spans="5:5" s="4" customFormat="1" x14ac:dyDescent="0.25">
      <c r="E216" s="5"/>
    </row>
    <row r="217" spans="5:5" s="4" customFormat="1" x14ac:dyDescent="0.25">
      <c r="E217" s="5"/>
    </row>
    <row r="218" spans="5:5" s="4" customFormat="1" x14ac:dyDescent="0.25">
      <c r="E218" s="5"/>
    </row>
    <row r="219" spans="5:5" s="4" customFormat="1" x14ac:dyDescent="0.25">
      <c r="E219" s="5"/>
    </row>
    <row r="220" spans="5:5" s="4" customFormat="1" x14ac:dyDescent="0.25">
      <c r="E220" s="5"/>
    </row>
    <row r="221" spans="5:5" s="4" customFormat="1" x14ac:dyDescent="0.25">
      <c r="E221" s="5"/>
    </row>
    <row r="222" spans="5:5" s="4" customFormat="1" x14ac:dyDescent="0.25">
      <c r="E222" s="5"/>
    </row>
    <row r="223" spans="5:5" s="4" customFormat="1" x14ac:dyDescent="0.25">
      <c r="E223" s="5"/>
    </row>
    <row r="224" spans="5:5" s="4" customFormat="1" x14ac:dyDescent="0.25">
      <c r="E224" s="5"/>
    </row>
    <row r="225" spans="5:5" s="4" customFormat="1" x14ac:dyDescent="0.25">
      <c r="E225" s="5"/>
    </row>
    <row r="226" spans="5:5" s="4" customFormat="1" x14ac:dyDescent="0.25">
      <c r="E226" s="5"/>
    </row>
    <row r="227" spans="5:5" s="4" customFormat="1" x14ac:dyDescent="0.25">
      <c r="E227" s="5"/>
    </row>
    <row r="228" spans="5:5" s="4" customFormat="1" x14ac:dyDescent="0.25">
      <c r="E228" s="5"/>
    </row>
    <row r="229" spans="5:5" s="4" customFormat="1" x14ac:dyDescent="0.25">
      <c r="E229" s="5"/>
    </row>
    <row r="230" spans="5:5" s="4" customFormat="1" x14ac:dyDescent="0.25">
      <c r="E230" s="5"/>
    </row>
    <row r="231" spans="5:5" s="4" customFormat="1" x14ac:dyDescent="0.25">
      <c r="E231" s="5"/>
    </row>
    <row r="232" spans="5:5" s="4" customFormat="1" x14ac:dyDescent="0.25">
      <c r="E232" s="5"/>
    </row>
    <row r="233" spans="5:5" s="4" customFormat="1" x14ac:dyDescent="0.25">
      <c r="E233" s="5"/>
    </row>
    <row r="234" spans="5:5" s="4" customFormat="1" x14ac:dyDescent="0.25">
      <c r="E234" s="5"/>
    </row>
    <row r="235" spans="5:5" s="4" customFormat="1" x14ac:dyDescent="0.25">
      <c r="E235" s="5"/>
    </row>
    <row r="236" spans="5:5" s="4" customFormat="1" x14ac:dyDescent="0.25">
      <c r="E236" s="5"/>
    </row>
    <row r="237" spans="5:5" s="4" customFormat="1" x14ac:dyDescent="0.25">
      <c r="E237" s="5"/>
    </row>
    <row r="238" spans="5:5" s="4" customFormat="1" x14ac:dyDescent="0.25">
      <c r="E238" s="5"/>
    </row>
    <row r="239" spans="5:5" s="4" customFormat="1" x14ac:dyDescent="0.25">
      <c r="E239" s="5"/>
    </row>
    <row r="240" spans="5:5" s="4" customFormat="1" x14ac:dyDescent="0.25">
      <c r="E240" s="5"/>
    </row>
    <row r="241" spans="5:5" s="4" customFormat="1" x14ac:dyDescent="0.25">
      <c r="E241" s="5"/>
    </row>
    <row r="242" spans="5:5" s="4" customFormat="1" x14ac:dyDescent="0.25">
      <c r="E242" s="5"/>
    </row>
    <row r="243" spans="5:5" s="4" customFormat="1" x14ac:dyDescent="0.25">
      <c r="E243" s="5"/>
    </row>
    <row r="244" spans="5:5" s="4" customFormat="1" x14ac:dyDescent="0.25">
      <c r="E244" s="5"/>
    </row>
    <row r="245" spans="5:5" s="4" customFormat="1" x14ac:dyDescent="0.25">
      <c r="E245" s="5"/>
    </row>
    <row r="246" spans="5:5" s="4" customFormat="1" x14ac:dyDescent="0.25">
      <c r="E246" s="5"/>
    </row>
    <row r="247" spans="5:5" s="4" customFormat="1" x14ac:dyDescent="0.25">
      <c r="E247" s="5"/>
    </row>
    <row r="248" spans="5:5" s="4" customFormat="1" x14ac:dyDescent="0.25">
      <c r="E248" s="5"/>
    </row>
    <row r="249" spans="5:5" s="4" customFormat="1" x14ac:dyDescent="0.25">
      <c r="E249" s="5"/>
    </row>
    <row r="250" spans="5:5" s="4" customFormat="1" x14ac:dyDescent="0.25">
      <c r="E250" s="5"/>
    </row>
    <row r="251" spans="5:5" s="4" customFormat="1" x14ac:dyDescent="0.25">
      <c r="E251" s="5"/>
    </row>
    <row r="252" spans="5:5" s="4" customFormat="1" x14ac:dyDescent="0.25">
      <c r="E252" s="5"/>
    </row>
    <row r="253" spans="5:5" s="4" customFormat="1" x14ac:dyDescent="0.25">
      <c r="E253" s="5"/>
    </row>
    <row r="254" spans="5:5" s="4" customFormat="1" x14ac:dyDescent="0.25">
      <c r="E254" s="5"/>
    </row>
    <row r="255" spans="5:5" s="4" customFormat="1" x14ac:dyDescent="0.25">
      <c r="E255" s="5"/>
    </row>
    <row r="256" spans="5:5" s="4" customFormat="1" x14ac:dyDescent="0.25">
      <c r="E256" s="5"/>
    </row>
    <row r="257" spans="5:5" s="4" customFormat="1" x14ac:dyDescent="0.25">
      <c r="E257" s="5"/>
    </row>
    <row r="258" spans="5:5" s="4" customFormat="1" x14ac:dyDescent="0.25">
      <c r="E258" s="5"/>
    </row>
    <row r="259" spans="5:5" s="4" customFormat="1" x14ac:dyDescent="0.25">
      <c r="E259" s="5"/>
    </row>
    <row r="260" spans="5:5" s="4" customFormat="1" x14ac:dyDescent="0.25">
      <c r="E260" s="5"/>
    </row>
    <row r="261" spans="5:5" s="4" customFormat="1" x14ac:dyDescent="0.25">
      <c r="E261" s="5"/>
    </row>
    <row r="262" spans="5:5" s="4" customFormat="1" x14ac:dyDescent="0.25">
      <c r="E262" s="5"/>
    </row>
    <row r="263" spans="5:5" s="4" customFormat="1" x14ac:dyDescent="0.25">
      <c r="E263" s="5"/>
    </row>
    <row r="264" spans="5:5" s="4" customFormat="1" x14ac:dyDescent="0.25">
      <c r="E264" s="5"/>
    </row>
    <row r="265" spans="5:5" s="4" customFormat="1" x14ac:dyDescent="0.25">
      <c r="E265" s="5"/>
    </row>
    <row r="266" spans="5:5" s="4" customFormat="1" x14ac:dyDescent="0.25">
      <c r="E266" s="5"/>
    </row>
    <row r="267" spans="5:5" s="4" customFormat="1" x14ac:dyDescent="0.25">
      <c r="E267" s="5"/>
    </row>
    <row r="268" spans="5:5" s="4" customFormat="1" x14ac:dyDescent="0.25">
      <c r="E268" s="5"/>
    </row>
    <row r="269" spans="5:5" s="4" customFormat="1" x14ac:dyDescent="0.25">
      <c r="E269" s="5"/>
    </row>
    <row r="270" spans="5:5" s="4" customFormat="1" x14ac:dyDescent="0.25">
      <c r="E270" s="5"/>
    </row>
    <row r="271" spans="5:5" s="4" customFormat="1" x14ac:dyDescent="0.25">
      <c r="E271" s="5"/>
    </row>
    <row r="272" spans="5:5" s="4" customFormat="1" x14ac:dyDescent="0.25">
      <c r="E272" s="5"/>
    </row>
    <row r="273" spans="5:5" s="4" customFormat="1" x14ac:dyDescent="0.25">
      <c r="E273" s="5"/>
    </row>
    <row r="274" spans="5:5" s="4" customFormat="1" x14ac:dyDescent="0.25">
      <c r="E274" s="5"/>
    </row>
    <row r="275" spans="5:5" s="4" customFormat="1" x14ac:dyDescent="0.25">
      <c r="E275" s="5"/>
    </row>
    <row r="276" spans="5:5" s="4" customFormat="1" x14ac:dyDescent="0.25">
      <c r="E276" s="5"/>
    </row>
    <row r="277" spans="5:5" s="4" customFormat="1" x14ac:dyDescent="0.25">
      <c r="E277" s="5"/>
    </row>
    <row r="278" spans="5:5" s="4" customFormat="1" x14ac:dyDescent="0.25">
      <c r="E278" s="5"/>
    </row>
    <row r="279" spans="5:5" s="4" customFormat="1" x14ac:dyDescent="0.25">
      <c r="E279" s="5"/>
    </row>
    <row r="280" spans="5:5" s="4" customFormat="1" x14ac:dyDescent="0.25">
      <c r="E280" s="5"/>
    </row>
    <row r="281" spans="5:5" s="4" customFormat="1" x14ac:dyDescent="0.25">
      <c r="E281" s="5"/>
    </row>
    <row r="282" spans="5:5" s="4" customFormat="1" x14ac:dyDescent="0.25">
      <c r="E282" s="5"/>
    </row>
    <row r="283" spans="5:5" s="4" customFormat="1" x14ac:dyDescent="0.25">
      <c r="E283" s="5"/>
    </row>
    <row r="284" spans="5:5" s="4" customFormat="1" x14ac:dyDescent="0.25">
      <c r="E284" s="5"/>
    </row>
    <row r="285" spans="5:5" s="4" customFormat="1" x14ac:dyDescent="0.25">
      <c r="E285" s="5"/>
    </row>
    <row r="286" spans="5:5" s="4" customFormat="1" x14ac:dyDescent="0.25">
      <c r="E286" s="5"/>
    </row>
    <row r="287" spans="5:5" s="4" customFormat="1" x14ac:dyDescent="0.25">
      <c r="E287" s="5"/>
    </row>
    <row r="288" spans="5:5" s="4" customFormat="1" x14ac:dyDescent="0.25">
      <c r="E288" s="5"/>
    </row>
    <row r="289" spans="5:5" s="4" customFormat="1" x14ac:dyDescent="0.25">
      <c r="E289" s="5"/>
    </row>
    <row r="290" spans="5:5" s="4" customFormat="1" x14ac:dyDescent="0.25">
      <c r="E290" s="5"/>
    </row>
    <row r="291" spans="5:5" s="4" customFormat="1" x14ac:dyDescent="0.25">
      <c r="E291" s="5"/>
    </row>
    <row r="292" spans="5:5" s="4" customFormat="1" x14ac:dyDescent="0.25">
      <c r="E292" s="5"/>
    </row>
    <row r="293" spans="5:5" s="4" customFormat="1" x14ac:dyDescent="0.25">
      <c r="E293" s="5"/>
    </row>
    <row r="294" spans="5:5" s="4" customFormat="1" x14ac:dyDescent="0.25">
      <c r="E294" s="5"/>
    </row>
    <row r="295" spans="5:5" s="4" customFormat="1" x14ac:dyDescent="0.25">
      <c r="E295" s="5"/>
    </row>
    <row r="296" spans="5:5" s="4" customFormat="1" x14ac:dyDescent="0.25">
      <c r="E296" s="5"/>
    </row>
    <row r="297" spans="5:5" s="4" customFormat="1" x14ac:dyDescent="0.25">
      <c r="E297" s="5"/>
    </row>
    <row r="298" spans="5:5" s="4" customFormat="1" x14ac:dyDescent="0.25">
      <c r="E298" s="5"/>
    </row>
    <row r="299" spans="5:5" s="4" customFormat="1" x14ac:dyDescent="0.25">
      <c r="E299" s="5"/>
    </row>
    <row r="300" spans="5:5" s="4" customFormat="1" x14ac:dyDescent="0.25">
      <c r="E300" s="5"/>
    </row>
    <row r="301" spans="5:5" s="4" customFormat="1" x14ac:dyDescent="0.25">
      <c r="E301" s="5"/>
    </row>
    <row r="302" spans="5:5" s="4" customFormat="1" x14ac:dyDescent="0.25">
      <c r="E302" s="5"/>
    </row>
    <row r="303" spans="5:5" s="4" customFormat="1" x14ac:dyDescent="0.25">
      <c r="E303" s="5"/>
    </row>
    <row r="304" spans="5:5" s="4" customFormat="1" x14ac:dyDescent="0.25">
      <c r="E304" s="5"/>
    </row>
    <row r="305" spans="5:5" s="4" customFormat="1" x14ac:dyDescent="0.25">
      <c r="E305" s="5"/>
    </row>
    <row r="306" spans="5:5" s="4" customFormat="1" x14ac:dyDescent="0.25">
      <c r="E306" s="5"/>
    </row>
    <row r="307" spans="5:5" s="4" customFormat="1" x14ac:dyDescent="0.25">
      <c r="E307" s="5"/>
    </row>
    <row r="308" spans="5:5" s="4" customFormat="1" x14ac:dyDescent="0.25">
      <c r="E308" s="5"/>
    </row>
    <row r="309" spans="5:5" s="4" customFormat="1" x14ac:dyDescent="0.25">
      <c r="E309" s="5"/>
    </row>
    <row r="310" spans="5:5" s="4" customFormat="1" x14ac:dyDescent="0.25">
      <c r="E310" s="5"/>
    </row>
    <row r="311" spans="5:5" s="4" customFormat="1" x14ac:dyDescent="0.25">
      <c r="E311" s="5"/>
    </row>
    <row r="312" spans="5:5" s="4" customFormat="1" x14ac:dyDescent="0.25">
      <c r="E312" s="5"/>
    </row>
    <row r="313" spans="5:5" s="4" customFormat="1" x14ac:dyDescent="0.25">
      <c r="E313" s="5"/>
    </row>
    <row r="314" spans="5:5" s="4" customFormat="1" x14ac:dyDescent="0.25">
      <c r="E314" s="5"/>
    </row>
    <row r="315" spans="5:5" s="4" customFormat="1" x14ac:dyDescent="0.25">
      <c r="E315" s="5"/>
    </row>
    <row r="316" spans="5:5" s="4" customFormat="1" x14ac:dyDescent="0.25">
      <c r="E316" s="5"/>
    </row>
    <row r="317" spans="5:5" s="4" customFormat="1" x14ac:dyDescent="0.25">
      <c r="E317" s="5"/>
    </row>
    <row r="318" spans="5:5" s="4" customFormat="1" x14ac:dyDescent="0.25">
      <c r="E318" s="5"/>
    </row>
    <row r="319" spans="5:5" s="4" customFormat="1" x14ac:dyDescent="0.25">
      <c r="E319" s="5"/>
    </row>
    <row r="320" spans="5:5" s="4" customFormat="1" x14ac:dyDescent="0.25">
      <c r="E320" s="5"/>
    </row>
    <row r="321" spans="5:5" s="4" customFormat="1" x14ac:dyDescent="0.25">
      <c r="E321" s="5"/>
    </row>
    <row r="322" spans="5:5" s="4" customFormat="1" x14ac:dyDescent="0.25">
      <c r="E322" s="5"/>
    </row>
    <row r="323" spans="5:5" s="4" customFormat="1" x14ac:dyDescent="0.25">
      <c r="E323" s="5"/>
    </row>
    <row r="324" spans="5:5" s="4" customFormat="1" x14ac:dyDescent="0.25">
      <c r="E324" s="5"/>
    </row>
    <row r="325" spans="5:5" s="4" customFormat="1" x14ac:dyDescent="0.25">
      <c r="E325" s="5"/>
    </row>
    <row r="326" spans="5:5" s="4" customFormat="1" x14ac:dyDescent="0.25">
      <c r="E326" s="5"/>
    </row>
    <row r="327" spans="5:5" s="4" customFormat="1" x14ac:dyDescent="0.25">
      <c r="E327" s="5"/>
    </row>
    <row r="328" spans="5:5" s="4" customFormat="1" x14ac:dyDescent="0.25">
      <c r="E328" s="5"/>
    </row>
    <row r="329" spans="5:5" s="4" customFormat="1" x14ac:dyDescent="0.25">
      <c r="E329" s="5"/>
    </row>
    <row r="330" spans="5:5" s="4" customFormat="1" x14ac:dyDescent="0.25">
      <c r="E330" s="5"/>
    </row>
    <row r="331" spans="5:5" s="4" customFormat="1" x14ac:dyDescent="0.25">
      <c r="E331" s="5"/>
    </row>
    <row r="332" spans="5:5" s="4" customFormat="1" x14ac:dyDescent="0.25">
      <c r="E332" s="5"/>
    </row>
    <row r="333" spans="5:5" s="4" customFormat="1" x14ac:dyDescent="0.25">
      <c r="E333" s="5"/>
    </row>
    <row r="334" spans="5:5" s="4" customFormat="1" x14ac:dyDescent="0.25">
      <c r="E334" s="5"/>
    </row>
    <row r="335" spans="5:5" s="4" customFormat="1" x14ac:dyDescent="0.25">
      <c r="E335" s="5"/>
    </row>
    <row r="336" spans="5:5" s="4" customFormat="1" x14ac:dyDescent="0.25">
      <c r="E336" s="5"/>
    </row>
    <row r="337" spans="5:5" s="4" customFormat="1" x14ac:dyDescent="0.25">
      <c r="E337" s="5"/>
    </row>
    <row r="338" spans="5:5" s="4" customFormat="1" x14ac:dyDescent="0.25">
      <c r="E338" s="5"/>
    </row>
    <row r="339" spans="5:5" s="4" customFormat="1" x14ac:dyDescent="0.25">
      <c r="E339" s="5"/>
    </row>
    <row r="340" spans="5:5" s="4" customFormat="1" x14ac:dyDescent="0.25">
      <c r="E340" s="5"/>
    </row>
    <row r="341" spans="5:5" s="4" customFormat="1" x14ac:dyDescent="0.25">
      <c r="E341" s="5"/>
    </row>
    <row r="342" spans="5:5" s="4" customFormat="1" x14ac:dyDescent="0.25">
      <c r="E342" s="5"/>
    </row>
    <row r="343" spans="5:5" s="4" customFormat="1" x14ac:dyDescent="0.25">
      <c r="E343" s="5"/>
    </row>
    <row r="344" spans="5:5" s="4" customFormat="1" x14ac:dyDescent="0.25">
      <c r="E344" s="5"/>
    </row>
    <row r="345" spans="5:5" s="4" customFormat="1" x14ac:dyDescent="0.25">
      <c r="E345" s="5"/>
    </row>
    <row r="346" spans="5:5" s="4" customFormat="1" x14ac:dyDescent="0.25">
      <c r="E346" s="5"/>
    </row>
    <row r="347" spans="5:5" s="4" customFormat="1" x14ac:dyDescent="0.25">
      <c r="E347" s="5"/>
    </row>
    <row r="348" spans="5:5" s="4" customFormat="1" x14ac:dyDescent="0.25">
      <c r="E348" s="5"/>
    </row>
    <row r="349" spans="5:5" s="4" customFormat="1" x14ac:dyDescent="0.25">
      <c r="E349" s="5"/>
    </row>
    <row r="350" spans="5:5" s="4" customFormat="1" x14ac:dyDescent="0.25">
      <c r="E350" s="5"/>
    </row>
    <row r="351" spans="5:5" s="4" customFormat="1" x14ac:dyDescent="0.25">
      <c r="E351" s="5"/>
    </row>
    <row r="352" spans="5:5" s="4" customFormat="1" x14ac:dyDescent="0.25">
      <c r="E352" s="5"/>
    </row>
    <row r="353" spans="5:5" s="4" customFormat="1" x14ac:dyDescent="0.25">
      <c r="E353" s="5"/>
    </row>
    <row r="354" spans="5:5" s="4" customFormat="1" x14ac:dyDescent="0.25">
      <c r="E354" s="5"/>
    </row>
    <row r="355" spans="5:5" s="4" customFormat="1" x14ac:dyDescent="0.25">
      <c r="E355" s="5"/>
    </row>
    <row r="356" spans="5:5" s="4" customFormat="1" x14ac:dyDescent="0.25">
      <c r="E356" s="5"/>
    </row>
    <row r="357" spans="5:5" s="4" customFormat="1" x14ac:dyDescent="0.25">
      <c r="E357" s="5"/>
    </row>
    <row r="358" spans="5:5" s="4" customFormat="1" x14ac:dyDescent="0.25">
      <c r="E358" s="5"/>
    </row>
    <row r="359" spans="5:5" s="4" customFormat="1" x14ac:dyDescent="0.25">
      <c r="E359" s="5"/>
    </row>
    <row r="360" spans="5:5" s="4" customFormat="1" x14ac:dyDescent="0.25">
      <c r="E360" s="5"/>
    </row>
    <row r="361" spans="5:5" s="4" customFormat="1" x14ac:dyDescent="0.25">
      <c r="E361" s="5"/>
    </row>
    <row r="362" spans="5:5" s="4" customFormat="1" x14ac:dyDescent="0.25">
      <c r="E362" s="5"/>
    </row>
    <row r="363" spans="5:5" s="4" customFormat="1" x14ac:dyDescent="0.25">
      <c r="E363" s="5"/>
    </row>
    <row r="364" spans="5:5" s="4" customFormat="1" x14ac:dyDescent="0.25">
      <c r="E364" s="5"/>
    </row>
    <row r="365" spans="5:5" s="4" customFormat="1" x14ac:dyDescent="0.25">
      <c r="E365" s="5"/>
    </row>
    <row r="366" spans="5:5" s="4" customFormat="1" x14ac:dyDescent="0.25">
      <c r="E366" s="5"/>
    </row>
    <row r="367" spans="5:5" s="4" customFormat="1" x14ac:dyDescent="0.25">
      <c r="E367" s="5"/>
    </row>
    <row r="368" spans="5:5" s="4" customFormat="1" x14ac:dyDescent="0.25">
      <c r="E368" s="5"/>
    </row>
    <row r="369" spans="5:5" s="4" customFormat="1" x14ac:dyDescent="0.25">
      <c r="E369" s="5"/>
    </row>
    <row r="370" spans="5:5" s="4" customFormat="1" x14ac:dyDescent="0.25">
      <c r="E370" s="5"/>
    </row>
    <row r="371" spans="5:5" s="4" customFormat="1" x14ac:dyDescent="0.25">
      <c r="E371" s="5"/>
    </row>
    <row r="372" spans="5:5" s="4" customFormat="1" x14ac:dyDescent="0.25">
      <c r="E372" s="5"/>
    </row>
    <row r="373" spans="5:5" s="4" customFormat="1" x14ac:dyDescent="0.25">
      <c r="E373" s="5"/>
    </row>
    <row r="374" spans="5:5" s="4" customFormat="1" x14ac:dyDescent="0.25">
      <c r="E374" s="5"/>
    </row>
    <row r="375" spans="5:5" s="4" customFormat="1" x14ac:dyDescent="0.25">
      <c r="E375" s="5"/>
    </row>
    <row r="376" spans="5:5" s="4" customFormat="1" x14ac:dyDescent="0.25">
      <c r="E376" s="5"/>
    </row>
    <row r="377" spans="5:5" s="4" customFormat="1" x14ac:dyDescent="0.25">
      <c r="E377" s="5"/>
    </row>
    <row r="378" spans="5:5" s="4" customFormat="1" x14ac:dyDescent="0.25">
      <c r="E378" s="5"/>
    </row>
    <row r="379" spans="5:5" s="4" customFormat="1" x14ac:dyDescent="0.25">
      <c r="E379" s="5"/>
    </row>
    <row r="380" spans="5:5" s="4" customFormat="1" x14ac:dyDescent="0.25">
      <c r="E380" s="5"/>
    </row>
    <row r="381" spans="5:5" s="4" customFormat="1" x14ac:dyDescent="0.25">
      <c r="E381" s="5"/>
    </row>
    <row r="382" spans="5:5" s="4" customFormat="1" x14ac:dyDescent="0.25">
      <c r="E382" s="5"/>
    </row>
    <row r="383" spans="5:5" s="4" customFormat="1" x14ac:dyDescent="0.25">
      <c r="E383" s="5"/>
    </row>
    <row r="384" spans="5:5" s="4" customFormat="1" x14ac:dyDescent="0.25">
      <c r="E384" s="5"/>
    </row>
    <row r="385" spans="5:5" s="4" customFormat="1" x14ac:dyDescent="0.25">
      <c r="E385" s="5"/>
    </row>
    <row r="386" spans="5:5" s="4" customFormat="1" x14ac:dyDescent="0.25">
      <c r="E386" s="5"/>
    </row>
    <row r="387" spans="5:5" s="4" customFormat="1" x14ac:dyDescent="0.25">
      <c r="E387" s="5"/>
    </row>
    <row r="388" spans="5:5" s="4" customFormat="1" x14ac:dyDescent="0.25">
      <c r="E388" s="5"/>
    </row>
  </sheetData>
  <mergeCells count="299">
    <mergeCell ref="B93:B94"/>
    <mergeCell ref="C93:C94"/>
    <mergeCell ref="D93:D94"/>
    <mergeCell ref="E93:E94"/>
    <mergeCell ref="B89:B90"/>
    <mergeCell ref="C89:C90"/>
    <mergeCell ref="D89:D90"/>
    <mergeCell ref="E89:E90"/>
    <mergeCell ref="B91:B92"/>
    <mergeCell ref="C91:C92"/>
    <mergeCell ref="D91:D92"/>
    <mergeCell ref="E91:E92"/>
    <mergeCell ref="B80:B81"/>
    <mergeCell ref="C80:C81"/>
    <mergeCell ref="D80:D81"/>
    <mergeCell ref="E80:E81"/>
    <mergeCell ref="B84:B88"/>
    <mergeCell ref="E84:E85"/>
    <mergeCell ref="C84:C86"/>
    <mergeCell ref="D84:D86"/>
    <mergeCell ref="C87:C88"/>
    <mergeCell ref="D87:D88"/>
    <mergeCell ref="B76:B77"/>
    <mergeCell ref="C76:C77"/>
    <mergeCell ref="D76:D77"/>
    <mergeCell ref="E76:E77"/>
    <mergeCell ref="B78:B79"/>
    <mergeCell ref="C78:C79"/>
    <mergeCell ref="D78:D79"/>
    <mergeCell ref="E78:E79"/>
    <mergeCell ref="B70:B71"/>
    <mergeCell ref="C70:C71"/>
    <mergeCell ref="D70:D71"/>
    <mergeCell ref="E70:E71"/>
    <mergeCell ref="B74:B75"/>
    <mergeCell ref="C74:C75"/>
    <mergeCell ref="D74:D75"/>
    <mergeCell ref="E74:E75"/>
    <mergeCell ref="B66:B67"/>
    <mergeCell ref="C66:C67"/>
    <mergeCell ref="D66:D67"/>
    <mergeCell ref="E66:E67"/>
    <mergeCell ref="B68:B69"/>
    <mergeCell ref="C68:C69"/>
    <mergeCell ref="D68:D69"/>
    <mergeCell ref="E68:E69"/>
    <mergeCell ref="E54:E55"/>
    <mergeCell ref="E59:E60"/>
    <mergeCell ref="B63:B65"/>
    <mergeCell ref="C63:C64"/>
    <mergeCell ref="D63:D64"/>
    <mergeCell ref="E63:E64"/>
    <mergeCell ref="B54:B56"/>
    <mergeCell ref="C54:C56"/>
    <mergeCell ref="D54:D56"/>
    <mergeCell ref="B59:B62"/>
    <mergeCell ref="C59:C60"/>
    <mergeCell ref="C61:C62"/>
    <mergeCell ref="D59:D60"/>
    <mergeCell ref="D61:D62"/>
    <mergeCell ref="B49:B51"/>
    <mergeCell ref="C49:C50"/>
    <mergeCell ref="D49:D50"/>
    <mergeCell ref="E49:E50"/>
    <mergeCell ref="B52:B53"/>
    <mergeCell ref="C52:C53"/>
    <mergeCell ref="D52:D53"/>
    <mergeCell ref="E52:E53"/>
    <mergeCell ref="B45:B46"/>
    <mergeCell ref="C45:C46"/>
    <mergeCell ref="D45:D46"/>
    <mergeCell ref="E45:E46"/>
    <mergeCell ref="B47:B48"/>
    <mergeCell ref="C47:C48"/>
    <mergeCell ref="D47:D48"/>
    <mergeCell ref="E47:E48"/>
    <mergeCell ref="B37:B38"/>
    <mergeCell ref="C37:C38"/>
    <mergeCell ref="D37:D38"/>
    <mergeCell ref="E37:E38"/>
    <mergeCell ref="B39:B42"/>
    <mergeCell ref="C39:C42"/>
    <mergeCell ref="D39:D40"/>
    <mergeCell ref="E39:E40"/>
    <mergeCell ref="B31:B33"/>
    <mergeCell ref="C31:C33"/>
    <mergeCell ref="D31:D33"/>
    <mergeCell ref="E31:E32"/>
    <mergeCell ref="B34:B36"/>
    <mergeCell ref="C34:C35"/>
    <mergeCell ref="D34:D35"/>
    <mergeCell ref="E34:E35"/>
    <mergeCell ref="B25:B28"/>
    <mergeCell ref="C25:C26"/>
    <mergeCell ref="D25:D26"/>
    <mergeCell ref="E25:E26"/>
    <mergeCell ref="C27:C28"/>
    <mergeCell ref="D27:D28"/>
    <mergeCell ref="B20:B22"/>
    <mergeCell ref="C20:C21"/>
    <mergeCell ref="D20:D21"/>
    <mergeCell ref="E20:E21"/>
    <mergeCell ref="B23:B24"/>
    <mergeCell ref="C23:C24"/>
    <mergeCell ref="D23:D24"/>
    <mergeCell ref="E23:E24"/>
    <mergeCell ref="B16:B19"/>
    <mergeCell ref="C18:C19"/>
    <mergeCell ref="C16:C17"/>
    <mergeCell ref="D16:D17"/>
    <mergeCell ref="E16:E17"/>
    <mergeCell ref="B1:L1"/>
    <mergeCell ref="B2:L2"/>
    <mergeCell ref="B6:B15"/>
    <mergeCell ref="C6:C11"/>
    <mergeCell ref="C12:C15"/>
    <mergeCell ref="D14:D15"/>
    <mergeCell ref="F16:F17"/>
    <mergeCell ref="G16:G17"/>
    <mergeCell ref="H16:H17"/>
    <mergeCell ref="I16:I17"/>
    <mergeCell ref="J16:J17"/>
    <mergeCell ref="K16:K17"/>
    <mergeCell ref="L16:L17"/>
    <mergeCell ref="F20:F21"/>
    <mergeCell ref="G20:G21"/>
    <mergeCell ref="H20:H21"/>
    <mergeCell ref="I20:I21"/>
    <mergeCell ref="J20:J21"/>
    <mergeCell ref="K20:K21"/>
    <mergeCell ref="L20:L21"/>
    <mergeCell ref="F23:F24"/>
    <mergeCell ref="G23:G24"/>
    <mergeCell ref="H23:H24"/>
    <mergeCell ref="I23:I24"/>
    <mergeCell ref="J23:J24"/>
    <mergeCell ref="K23:K24"/>
    <mergeCell ref="L23:L24"/>
    <mergeCell ref="F25:F26"/>
    <mergeCell ref="G25:G26"/>
    <mergeCell ref="H25:H26"/>
    <mergeCell ref="I25:I26"/>
    <mergeCell ref="J25:J26"/>
    <mergeCell ref="K25:K26"/>
    <mergeCell ref="L25:L26"/>
    <mergeCell ref="F31:F32"/>
    <mergeCell ref="G31:G32"/>
    <mergeCell ref="H31:H32"/>
    <mergeCell ref="I31:I32"/>
    <mergeCell ref="J31:J32"/>
    <mergeCell ref="K31:K32"/>
    <mergeCell ref="L31:L32"/>
    <mergeCell ref="F34:F35"/>
    <mergeCell ref="G34:G35"/>
    <mergeCell ref="H34:H35"/>
    <mergeCell ref="I34:I35"/>
    <mergeCell ref="J34:J35"/>
    <mergeCell ref="K34:K35"/>
    <mergeCell ref="L34:L35"/>
    <mergeCell ref="F37:F38"/>
    <mergeCell ref="G37:G38"/>
    <mergeCell ref="H37:H38"/>
    <mergeCell ref="I37:I38"/>
    <mergeCell ref="J37:J38"/>
    <mergeCell ref="K37:K38"/>
    <mergeCell ref="L37:L38"/>
    <mergeCell ref="F39:F40"/>
    <mergeCell ref="G39:G40"/>
    <mergeCell ref="H39:H40"/>
    <mergeCell ref="I39:I40"/>
    <mergeCell ref="J39:J40"/>
    <mergeCell ref="K39:K40"/>
    <mergeCell ref="L39:L40"/>
    <mergeCell ref="F45:F46"/>
    <mergeCell ref="G45:G46"/>
    <mergeCell ref="H45:H46"/>
    <mergeCell ref="I45:I46"/>
    <mergeCell ref="J45:J46"/>
    <mergeCell ref="K45:K46"/>
    <mergeCell ref="L45:L46"/>
    <mergeCell ref="F47:F48"/>
    <mergeCell ref="G47:G48"/>
    <mergeCell ref="H47:H48"/>
    <mergeCell ref="I47:I48"/>
    <mergeCell ref="J47:J48"/>
    <mergeCell ref="K47:K48"/>
    <mergeCell ref="L47:L48"/>
    <mergeCell ref="F49:F50"/>
    <mergeCell ref="G49:G50"/>
    <mergeCell ref="H49:H50"/>
    <mergeCell ref="I49:I50"/>
    <mergeCell ref="J49:J50"/>
    <mergeCell ref="K49:K50"/>
    <mergeCell ref="L49:L50"/>
    <mergeCell ref="F52:F53"/>
    <mergeCell ref="G52:G53"/>
    <mergeCell ref="H52:H53"/>
    <mergeCell ref="I52:I53"/>
    <mergeCell ref="J52:J53"/>
    <mergeCell ref="K52:K53"/>
    <mergeCell ref="L52:L53"/>
    <mergeCell ref="F54:F55"/>
    <mergeCell ref="G54:G55"/>
    <mergeCell ref="H54:H55"/>
    <mergeCell ref="I54:I55"/>
    <mergeCell ref="J54:J55"/>
    <mergeCell ref="K54:K55"/>
    <mergeCell ref="L54:L55"/>
    <mergeCell ref="F59:F60"/>
    <mergeCell ref="G59:G60"/>
    <mergeCell ref="H59:H60"/>
    <mergeCell ref="I59:I60"/>
    <mergeCell ref="J59:J60"/>
    <mergeCell ref="K59:K60"/>
    <mergeCell ref="L59:L60"/>
    <mergeCell ref="F63:F64"/>
    <mergeCell ref="G63:G64"/>
    <mergeCell ref="H63:H64"/>
    <mergeCell ref="I63:I64"/>
    <mergeCell ref="J63:J64"/>
    <mergeCell ref="K63:K64"/>
    <mergeCell ref="L63:L64"/>
    <mergeCell ref="F66:F67"/>
    <mergeCell ref="G66:G67"/>
    <mergeCell ref="H66:H67"/>
    <mergeCell ref="I66:I67"/>
    <mergeCell ref="J66:J67"/>
    <mergeCell ref="K66:K67"/>
    <mergeCell ref="L66:L67"/>
    <mergeCell ref="F68:F69"/>
    <mergeCell ref="G68:G69"/>
    <mergeCell ref="H68:H69"/>
    <mergeCell ref="I68:I69"/>
    <mergeCell ref="J68:J69"/>
    <mergeCell ref="K68:K69"/>
    <mergeCell ref="L68:L69"/>
    <mergeCell ref="F70:F71"/>
    <mergeCell ref="G70:G71"/>
    <mergeCell ref="I70:I71"/>
    <mergeCell ref="J70:J71"/>
    <mergeCell ref="K70:K71"/>
    <mergeCell ref="H70:H71"/>
    <mergeCell ref="L70:L71"/>
    <mergeCell ref="F74:F75"/>
    <mergeCell ref="G74:G75"/>
    <mergeCell ref="H74:H75"/>
    <mergeCell ref="J74:J75"/>
    <mergeCell ref="I74:I75"/>
    <mergeCell ref="K74:K75"/>
    <mergeCell ref="L74:L75"/>
    <mergeCell ref="F76:F77"/>
    <mergeCell ref="G76:G77"/>
    <mergeCell ref="H76:H77"/>
    <mergeCell ref="I76:I77"/>
    <mergeCell ref="J76:J77"/>
    <mergeCell ref="K76:K77"/>
    <mergeCell ref="L76:L77"/>
    <mergeCell ref="F78:F79"/>
    <mergeCell ref="G78:G79"/>
    <mergeCell ref="H78:H79"/>
    <mergeCell ref="I78:I79"/>
    <mergeCell ref="J78:J79"/>
    <mergeCell ref="K78:K79"/>
    <mergeCell ref="L78:L79"/>
    <mergeCell ref="F80:F81"/>
    <mergeCell ref="G80:G81"/>
    <mergeCell ref="H80:H81"/>
    <mergeCell ref="I80:I81"/>
    <mergeCell ref="J80:J81"/>
    <mergeCell ref="K80:K81"/>
    <mergeCell ref="L80:L81"/>
    <mergeCell ref="F84:F85"/>
    <mergeCell ref="G84:G85"/>
    <mergeCell ref="H84:H85"/>
    <mergeCell ref="I84:I85"/>
    <mergeCell ref="J84:J85"/>
    <mergeCell ref="K84:K85"/>
    <mergeCell ref="L84:L85"/>
    <mergeCell ref="F93:F94"/>
    <mergeCell ref="G93:G94"/>
    <mergeCell ref="H93:H94"/>
    <mergeCell ref="I93:I94"/>
    <mergeCell ref="J93:J94"/>
    <mergeCell ref="K93:K94"/>
    <mergeCell ref="L93:L94"/>
    <mergeCell ref="F89:F90"/>
    <mergeCell ref="G89:G90"/>
    <mergeCell ref="H89:H90"/>
    <mergeCell ref="I89:I90"/>
    <mergeCell ref="J89:J90"/>
    <mergeCell ref="K89:K90"/>
    <mergeCell ref="L89:L90"/>
    <mergeCell ref="F91:F92"/>
    <mergeCell ref="G91:G92"/>
    <mergeCell ref="H91:H92"/>
    <mergeCell ref="I91:I92"/>
    <mergeCell ref="J91:J92"/>
    <mergeCell ref="K91:K92"/>
    <mergeCell ref="L91:L9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56"/>
  <sheetViews>
    <sheetView workbookViewId="0">
      <selection activeCell="I15" sqref="I15"/>
    </sheetView>
  </sheetViews>
  <sheetFormatPr baseColWidth="10" defaultRowHeight="15" x14ac:dyDescent="0.25"/>
  <cols>
    <col min="1" max="1" width="30.5703125" style="4" customWidth="1"/>
    <col min="2" max="2" width="24.85546875" customWidth="1"/>
    <col min="3" max="3" width="22.28515625" customWidth="1"/>
    <col min="4" max="4" width="13.28515625" customWidth="1"/>
    <col min="5" max="5" width="14.85546875" customWidth="1"/>
    <col min="13" max="39" width="11.42578125" style="4"/>
  </cols>
  <sheetData>
    <row r="1" spans="1:13" ht="40.5" customHeight="1" x14ac:dyDescent="0.25">
      <c r="A1" s="6"/>
      <c r="B1" s="382" t="s">
        <v>205</v>
      </c>
      <c r="C1" s="382"/>
      <c r="D1" s="382"/>
      <c r="E1" s="382"/>
      <c r="F1" s="382"/>
      <c r="G1" s="382"/>
      <c r="H1" s="382"/>
      <c r="I1" s="382"/>
      <c r="J1" s="382"/>
      <c r="K1" s="382"/>
      <c r="L1" s="382"/>
      <c r="M1" s="6"/>
    </row>
    <row r="2" spans="1:13" ht="24.75" customHeight="1" x14ac:dyDescent="0.25">
      <c r="A2" s="6"/>
      <c r="B2" s="382"/>
      <c r="C2" s="382"/>
      <c r="D2" s="382"/>
      <c r="E2" s="382"/>
      <c r="F2" s="382"/>
      <c r="G2" s="382"/>
      <c r="H2" s="382"/>
      <c r="I2" s="382"/>
      <c r="J2" s="382"/>
      <c r="K2" s="382"/>
      <c r="L2" s="382"/>
      <c r="M2" s="6"/>
    </row>
    <row r="3" spans="1:13" ht="24.75" customHeight="1" x14ac:dyDescent="0.25">
      <c r="A3" s="6"/>
      <c r="B3" s="6"/>
      <c r="C3" s="6"/>
      <c r="D3" s="6"/>
      <c r="E3" s="6"/>
      <c r="F3" s="6"/>
      <c r="G3" s="6"/>
      <c r="H3" s="6"/>
      <c r="I3" s="6"/>
      <c r="J3" s="6"/>
      <c r="K3" s="6"/>
      <c r="L3" s="6"/>
      <c r="M3" s="6"/>
    </row>
    <row r="4" spans="1:13" ht="45" x14ac:dyDescent="0.25">
      <c r="A4" s="6"/>
      <c r="B4" s="171" t="s">
        <v>60</v>
      </c>
      <c r="C4" s="171" t="s">
        <v>7</v>
      </c>
      <c r="D4" s="171" t="s">
        <v>8</v>
      </c>
      <c r="E4" s="171" t="s">
        <v>9</v>
      </c>
      <c r="F4" s="172" t="s">
        <v>10</v>
      </c>
      <c r="G4" s="173" t="s">
        <v>11</v>
      </c>
      <c r="H4" s="173" t="s">
        <v>12</v>
      </c>
      <c r="I4" s="173" t="s">
        <v>13</v>
      </c>
      <c r="J4" s="173" t="s">
        <v>14</v>
      </c>
      <c r="K4" s="171" t="s">
        <v>15</v>
      </c>
      <c r="L4" s="171" t="s">
        <v>16</v>
      </c>
      <c r="M4" s="6"/>
    </row>
    <row r="5" spans="1:13" ht="22.5" customHeight="1" x14ac:dyDescent="0.25">
      <c r="A5" s="6"/>
      <c r="B5" s="96" t="s">
        <v>17</v>
      </c>
      <c r="C5" s="29"/>
      <c r="D5" s="29"/>
      <c r="E5" s="92"/>
      <c r="F5" s="29"/>
      <c r="G5" s="29"/>
      <c r="H5" s="29"/>
      <c r="I5" s="29"/>
      <c r="J5" s="29"/>
      <c r="K5" s="29"/>
      <c r="L5" s="92"/>
      <c r="M5" s="6"/>
    </row>
    <row r="6" spans="1:13" x14ac:dyDescent="0.25">
      <c r="A6" s="6"/>
      <c r="B6" s="403" t="s">
        <v>18</v>
      </c>
      <c r="C6" s="392" t="s">
        <v>50</v>
      </c>
      <c r="D6" s="88"/>
      <c r="E6" s="90"/>
      <c r="F6" s="93"/>
      <c r="G6" s="93"/>
      <c r="H6" s="93"/>
      <c r="I6" s="93"/>
      <c r="J6" s="93"/>
      <c r="K6" s="93"/>
      <c r="L6" s="98"/>
      <c r="M6" s="6"/>
    </row>
    <row r="7" spans="1:13" x14ac:dyDescent="0.25">
      <c r="A7" s="6"/>
      <c r="B7" s="404"/>
      <c r="C7" s="383"/>
      <c r="D7" s="93" t="s">
        <v>52</v>
      </c>
      <c r="E7" s="98" t="s">
        <v>2</v>
      </c>
      <c r="F7" s="93"/>
      <c r="G7" s="93"/>
      <c r="H7" s="93">
        <v>2</v>
      </c>
      <c r="I7" s="93">
        <v>3</v>
      </c>
      <c r="J7" s="93">
        <v>4</v>
      </c>
      <c r="K7" s="93">
        <v>1</v>
      </c>
      <c r="L7" s="98">
        <v>10</v>
      </c>
      <c r="M7" s="6"/>
    </row>
    <row r="8" spans="1:13" x14ac:dyDescent="0.25">
      <c r="A8" s="6"/>
      <c r="B8" s="404"/>
      <c r="C8" s="383"/>
      <c r="D8" s="93" t="s">
        <v>53</v>
      </c>
      <c r="E8" s="98" t="s">
        <v>2</v>
      </c>
      <c r="F8" s="93"/>
      <c r="G8" s="93"/>
      <c r="H8" s="93"/>
      <c r="I8" s="93">
        <v>1</v>
      </c>
      <c r="J8" s="93">
        <v>2</v>
      </c>
      <c r="K8" s="93"/>
      <c r="L8" s="98">
        <v>3</v>
      </c>
      <c r="M8" s="6"/>
    </row>
    <row r="9" spans="1:13" x14ac:dyDescent="0.25">
      <c r="A9" s="6"/>
      <c r="B9" s="404"/>
      <c r="C9" s="383"/>
      <c r="D9" s="399" t="s">
        <v>54</v>
      </c>
      <c r="E9" s="98" t="s">
        <v>2</v>
      </c>
      <c r="F9" s="93">
        <v>1</v>
      </c>
      <c r="G9" s="93">
        <v>5</v>
      </c>
      <c r="H9" s="93">
        <v>5</v>
      </c>
      <c r="I9" s="93">
        <v>3</v>
      </c>
      <c r="J9" s="93">
        <v>5</v>
      </c>
      <c r="K9" s="93">
        <v>1</v>
      </c>
      <c r="L9" s="98">
        <v>20</v>
      </c>
      <c r="M9" s="6"/>
    </row>
    <row r="10" spans="1:13" x14ac:dyDescent="0.25">
      <c r="A10" s="6"/>
      <c r="B10" s="404"/>
      <c r="C10" s="383"/>
      <c r="D10" s="399"/>
      <c r="E10" s="98" t="s">
        <v>4</v>
      </c>
      <c r="F10" s="93"/>
      <c r="G10" s="93"/>
      <c r="H10" s="93"/>
      <c r="I10" s="93"/>
      <c r="J10" s="93">
        <v>1</v>
      </c>
      <c r="K10" s="93"/>
      <c r="L10" s="98">
        <v>1</v>
      </c>
      <c r="M10" s="6"/>
    </row>
    <row r="11" spans="1:13" x14ac:dyDescent="0.25">
      <c r="A11" s="6"/>
      <c r="B11" s="404"/>
      <c r="C11" s="384"/>
      <c r="D11" s="406"/>
      <c r="E11" s="91" t="s">
        <v>57</v>
      </c>
      <c r="F11" s="93"/>
      <c r="G11" s="93">
        <v>6</v>
      </c>
      <c r="H11" s="93">
        <v>2</v>
      </c>
      <c r="I11" s="93"/>
      <c r="J11" s="93"/>
      <c r="K11" s="93"/>
      <c r="L11" s="98">
        <v>8</v>
      </c>
      <c r="M11" s="6"/>
    </row>
    <row r="12" spans="1:13" x14ac:dyDescent="0.25">
      <c r="A12" s="6"/>
      <c r="B12" s="404"/>
      <c r="C12" s="392" t="s">
        <v>51</v>
      </c>
      <c r="D12" s="88" t="s">
        <v>52</v>
      </c>
      <c r="E12" s="90" t="s">
        <v>2</v>
      </c>
      <c r="F12" s="93"/>
      <c r="G12" s="93"/>
      <c r="H12" s="93">
        <v>5</v>
      </c>
      <c r="I12" s="93"/>
      <c r="J12" s="93"/>
      <c r="K12" s="93"/>
      <c r="L12" s="98">
        <v>5</v>
      </c>
      <c r="M12" s="6"/>
    </row>
    <row r="13" spans="1:13" x14ac:dyDescent="0.25">
      <c r="A13" s="6"/>
      <c r="B13" s="404"/>
      <c r="C13" s="383"/>
      <c r="D13" s="93" t="s">
        <v>53</v>
      </c>
      <c r="E13" s="98" t="s">
        <v>2</v>
      </c>
      <c r="F13" s="93"/>
      <c r="G13" s="93"/>
      <c r="H13" s="93"/>
      <c r="I13" s="93"/>
      <c r="J13" s="93">
        <v>2</v>
      </c>
      <c r="K13" s="93"/>
      <c r="L13" s="98">
        <v>2</v>
      </c>
      <c r="M13" s="6"/>
    </row>
    <row r="14" spans="1:13" x14ac:dyDescent="0.25">
      <c r="A14" s="6"/>
      <c r="B14" s="404"/>
      <c r="C14" s="383"/>
      <c r="D14" s="399" t="s">
        <v>54</v>
      </c>
      <c r="E14" s="98" t="s">
        <v>2</v>
      </c>
      <c r="F14" s="93">
        <v>1</v>
      </c>
      <c r="G14" s="93">
        <v>19</v>
      </c>
      <c r="H14" s="93">
        <v>23</v>
      </c>
      <c r="I14" s="93">
        <v>7</v>
      </c>
      <c r="J14" s="93"/>
      <c r="K14" s="93"/>
      <c r="L14" s="98">
        <v>50</v>
      </c>
      <c r="M14" s="6"/>
    </row>
    <row r="15" spans="1:13" x14ac:dyDescent="0.25">
      <c r="A15" s="6"/>
      <c r="B15" s="405"/>
      <c r="C15" s="384"/>
      <c r="D15" s="406"/>
      <c r="E15" s="91" t="s">
        <v>57</v>
      </c>
      <c r="F15" s="93">
        <v>1</v>
      </c>
      <c r="G15" s="93"/>
      <c r="H15" s="93">
        <v>2</v>
      </c>
      <c r="I15" s="93"/>
      <c r="J15" s="93"/>
      <c r="K15" s="93"/>
      <c r="L15" s="98">
        <v>3</v>
      </c>
      <c r="M15" s="6"/>
    </row>
    <row r="16" spans="1:13" x14ac:dyDescent="0.25">
      <c r="A16" s="6"/>
      <c r="B16" s="403" t="s">
        <v>19</v>
      </c>
      <c r="C16" s="392" t="s">
        <v>50</v>
      </c>
      <c r="D16" s="393" t="s">
        <v>54</v>
      </c>
      <c r="E16" s="394" t="s">
        <v>2</v>
      </c>
      <c r="F16" s="400"/>
      <c r="G16" s="399">
        <v>1</v>
      </c>
      <c r="H16" s="399"/>
      <c r="I16" s="399"/>
      <c r="J16" s="385">
        <v>1</v>
      </c>
      <c r="K16" s="399"/>
      <c r="L16" s="402">
        <v>2</v>
      </c>
      <c r="M16" s="6"/>
    </row>
    <row r="17" spans="1:13" ht="14.25" customHeight="1" x14ac:dyDescent="0.25">
      <c r="A17" s="6"/>
      <c r="B17" s="404"/>
      <c r="C17" s="384"/>
      <c r="D17" s="386"/>
      <c r="E17" s="388"/>
      <c r="F17" s="400"/>
      <c r="G17" s="399"/>
      <c r="H17" s="399"/>
      <c r="I17" s="399"/>
      <c r="J17" s="385"/>
      <c r="K17" s="399"/>
      <c r="L17" s="402"/>
      <c r="M17" s="6"/>
    </row>
    <row r="18" spans="1:13" ht="16.5" customHeight="1" x14ac:dyDescent="0.25">
      <c r="A18" s="6"/>
      <c r="B18" s="404"/>
      <c r="C18" s="392" t="s">
        <v>51</v>
      </c>
      <c r="D18" s="393" t="s">
        <v>52</v>
      </c>
      <c r="E18" s="394" t="s">
        <v>2</v>
      </c>
      <c r="F18" s="400"/>
      <c r="G18" s="399"/>
      <c r="H18" s="385">
        <v>1</v>
      </c>
      <c r="I18" s="399"/>
      <c r="J18" s="399"/>
      <c r="K18" s="385"/>
      <c r="L18" s="387">
        <v>1</v>
      </c>
      <c r="M18" s="6"/>
    </row>
    <row r="19" spans="1:13" ht="9.75" customHeight="1" x14ac:dyDescent="0.25">
      <c r="A19" s="6"/>
      <c r="B19" s="404"/>
      <c r="C19" s="383"/>
      <c r="D19" s="385"/>
      <c r="E19" s="387"/>
      <c r="F19" s="400"/>
      <c r="G19" s="399"/>
      <c r="H19" s="385"/>
      <c r="I19" s="399"/>
      <c r="J19" s="399"/>
      <c r="K19" s="385"/>
      <c r="L19" s="387"/>
      <c r="M19" s="6"/>
    </row>
    <row r="20" spans="1:13" ht="18" customHeight="1" x14ac:dyDescent="0.25">
      <c r="A20" s="6"/>
      <c r="B20" s="405"/>
      <c r="C20" s="384"/>
      <c r="D20" s="89" t="s">
        <v>54</v>
      </c>
      <c r="E20" s="91" t="s">
        <v>2</v>
      </c>
      <c r="F20" s="93"/>
      <c r="G20" s="93">
        <v>4</v>
      </c>
      <c r="H20" s="93">
        <v>4</v>
      </c>
      <c r="I20" s="93"/>
      <c r="J20" s="93"/>
      <c r="K20" s="93"/>
      <c r="L20" s="98">
        <v>8</v>
      </c>
      <c r="M20" s="6"/>
    </row>
    <row r="21" spans="1:13" x14ac:dyDescent="0.25">
      <c r="A21" s="6"/>
      <c r="B21" s="403" t="s">
        <v>20</v>
      </c>
      <c r="C21" s="392" t="s">
        <v>50</v>
      </c>
      <c r="D21" s="393" t="s">
        <v>54</v>
      </c>
      <c r="E21" s="394" t="s">
        <v>2</v>
      </c>
      <c r="F21" s="400"/>
      <c r="G21" s="399"/>
      <c r="H21" s="385">
        <v>1</v>
      </c>
      <c r="I21" s="385"/>
      <c r="J21" s="385"/>
      <c r="K21" s="385"/>
      <c r="L21" s="387">
        <v>1</v>
      </c>
      <c r="M21" s="6"/>
    </row>
    <row r="22" spans="1:13" x14ac:dyDescent="0.25">
      <c r="A22" s="6"/>
      <c r="B22" s="404"/>
      <c r="C22" s="383"/>
      <c r="D22" s="385"/>
      <c r="E22" s="387"/>
      <c r="F22" s="400"/>
      <c r="G22" s="399"/>
      <c r="H22" s="385"/>
      <c r="I22" s="385"/>
      <c r="J22" s="385"/>
      <c r="K22" s="385"/>
      <c r="L22" s="387"/>
      <c r="M22" s="6"/>
    </row>
    <row r="23" spans="1:13" x14ac:dyDescent="0.25">
      <c r="A23" s="6"/>
      <c r="B23" s="404"/>
      <c r="C23" s="392" t="s">
        <v>51</v>
      </c>
      <c r="D23" s="393" t="s">
        <v>54</v>
      </c>
      <c r="E23" s="401" t="s">
        <v>2</v>
      </c>
      <c r="F23" s="383">
        <v>2</v>
      </c>
      <c r="G23" s="385">
        <v>2</v>
      </c>
      <c r="H23" s="385">
        <v>2</v>
      </c>
      <c r="I23" s="385"/>
      <c r="J23" s="385"/>
      <c r="K23" s="385"/>
      <c r="L23" s="387">
        <v>6</v>
      </c>
      <c r="M23" s="6"/>
    </row>
    <row r="24" spans="1:13" ht="12" customHeight="1" x14ac:dyDescent="0.25">
      <c r="A24" s="6"/>
      <c r="B24" s="405"/>
      <c r="C24" s="384"/>
      <c r="D24" s="386"/>
      <c r="E24" s="407"/>
      <c r="F24" s="383"/>
      <c r="G24" s="385"/>
      <c r="H24" s="385"/>
      <c r="I24" s="385"/>
      <c r="J24" s="385"/>
      <c r="K24" s="385"/>
      <c r="L24" s="387"/>
      <c r="M24" s="6"/>
    </row>
    <row r="25" spans="1:13" x14ac:dyDescent="0.25">
      <c r="A25" s="6"/>
      <c r="B25" s="403" t="s">
        <v>21</v>
      </c>
      <c r="C25" s="392" t="s">
        <v>51</v>
      </c>
      <c r="D25" s="393" t="s">
        <v>54</v>
      </c>
      <c r="E25" s="394" t="s">
        <v>2</v>
      </c>
      <c r="F25" s="400"/>
      <c r="G25" s="385">
        <v>3</v>
      </c>
      <c r="H25" s="385">
        <v>1</v>
      </c>
      <c r="I25" s="385"/>
      <c r="J25" s="385"/>
      <c r="K25" s="385"/>
      <c r="L25" s="387">
        <v>4</v>
      </c>
      <c r="M25" s="6"/>
    </row>
    <row r="26" spans="1:13" x14ac:dyDescent="0.25">
      <c r="A26" s="6"/>
      <c r="B26" s="404"/>
      <c r="C26" s="383"/>
      <c r="D26" s="385"/>
      <c r="E26" s="387"/>
      <c r="F26" s="400"/>
      <c r="G26" s="385"/>
      <c r="H26" s="385"/>
      <c r="I26" s="385"/>
      <c r="J26" s="385"/>
      <c r="K26" s="385"/>
      <c r="L26" s="387"/>
      <c r="M26" s="6"/>
    </row>
    <row r="27" spans="1:13" x14ac:dyDescent="0.25">
      <c r="A27" s="6"/>
      <c r="B27" s="403" t="s">
        <v>22</v>
      </c>
      <c r="C27" s="392" t="s">
        <v>50</v>
      </c>
      <c r="D27" s="393" t="s">
        <v>54</v>
      </c>
      <c r="E27" s="394" t="s">
        <v>2</v>
      </c>
      <c r="F27" s="383"/>
      <c r="G27" s="385"/>
      <c r="H27" s="385">
        <v>2</v>
      </c>
      <c r="I27" s="385">
        <v>1</v>
      </c>
      <c r="J27" s="385"/>
      <c r="K27" s="385"/>
      <c r="L27" s="387">
        <v>3</v>
      </c>
      <c r="M27" s="6"/>
    </row>
    <row r="28" spans="1:13" ht="10.5" customHeight="1" x14ac:dyDescent="0.25">
      <c r="A28" s="6"/>
      <c r="B28" s="404"/>
      <c r="C28" s="384"/>
      <c r="D28" s="386"/>
      <c r="E28" s="388"/>
      <c r="F28" s="383"/>
      <c r="G28" s="385"/>
      <c r="H28" s="385"/>
      <c r="I28" s="385"/>
      <c r="J28" s="385"/>
      <c r="K28" s="385"/>
      <c r="L28" s="387"/>
      <c r="M28" s="6"/>
    </row>
    <row r="29" spans="1:13" ht="17.25" customHeight="1" x14ac:dyDescent="0.25">
      <c r="A29" s="6"/>
      <c r="B29" s="404"/>
      <c r="C29" s="383" t="s">
        <v>51</v>
      </c>
      <c r="D29" s="385" t="s">
        <v>54</v>
      </c>
      <c r="E29" s="98" t="s">
        <v>2</v>
      </c>
      <c r="F29" s="93">
        <v>1</v>
      </c>
      <c r="G29" s="93">
        <v>2</v>
      </c>
      <c r="H29" s="93">
        <v>3</v>
      </c>
      <c r="I29" s="93"/>
      <c r="J29" s="93"/>
      <c r="K29" s="93"/>
      <c r="L29" s="98">
        <v>6</v>
      </c>
      <c r="M29" s="6"/>
    </row>
    <row r="30" spans="1:13" ht="19.5" customHeight="1" x14ac:dyDescent="0.25">
      <c r="A30" s="6"/>
      <c r="B30" s="405"/>
      <c r="C30" s="384"/>
      <c r="D30" s="386"/>
      <c r="E30" s="91" t="s">
        <v>57</v>
      </c>
      <c r="F30" s="93"/>
      <c r="G30" s="93">
        <v>1</v>
      </c>
      <c r="H30" s="93"/>
      <c r="I30" s="93"/>
      <c r="J30" s="93"/>
      <c r="K30" s="93"/>
      <c r="L30" s="98">
        <v>1</v>
      </c>
      <c r="M30" s="6"/>
    </row>
    <row r="31" spans="1:13" x14ac:dyDescent="0.25">
      <c r="A31" s="6"/>
      <c r="B31" s="187" t="s">
        <v>6</v>
      </c>
      <c r="C31" s="188"/>
      <c r="D31" s="188"/>
      <c r="E31" s="189"/>
      <c r="F31" s="190">
        <f>SUM(F6:F30)</f>
        <v>6</v>
      </c>
      <c r="G31" s="191">
        <f t="shared" ref="G31:L31" si="0">SUM(G6:G30)</f>
        <v>43</v>
      </c>
      <c r="H31" s="191">
        <f t="shared" si="0"/>
        <v>53</v>
      </c>
      <c r="I31" s="191">
        <f t="shared" si="0"/>
        <v>15</v>
      </c>
      <c r="J31" s="191">
        <f t="shared" si="0"/>
        <v>15</v>
      </c>
      <c r="K31" s="191">
        <f t="shared" si="0"/>
        <v>2</v>
      </c>
      <c r="L31" s="192">
        <f t="shared" si="0"/>
        <v>134</v>
      </c>
      <c r="M31" s="6"/>
    </row>
    <row r="32" spans="1:13" ht="22.5" customHeight="1" x14ac:dyDescent="0.25">
      <c r="A32" s="6"/>
      <c r="B32" s="94" t="s">
        <v>23</v>
      </c>
      <c r="C32" s="30"/>
      <c r="D32" s="30"/>
      <c r="E32" s="31"/>
      <c r="F32" s="30"/>
      <c r="G32" s="30"/>
      <c r="H32" s="30"/>
      <c r="I32" s="30"/>
      <c r="J32" s="30"/>
      <c r="K32" s="30"/>
      <c r="L32" s="31"/>
      <c r="M32" s="6"/>
    </row>
    <row r="33" spans="1:13" x14ac:dyDescent="0.25">
      <c r="A33" s="6"/>
      <c r="B33" s="403" t="s">
        <v>24</v>
      </c>
      <c r="C33" s="392" t="s">
        <v>51</v>
      </c>
      <c r="D33" s="393" t="s">
        <v>54</v>
      </c>
      <c r="E33" s="401" t="s">
        <v>2</v>
      </c>
      <c r="F33" s="400"/>
      <c r="G33" s="385">
        <v>5</v>
      </c>
      <c r="H33" s="385">
        <v>1</v>
      </c>
      <c r="I33" s="385"/>
      <c r="J33" s="385"/>
      <c r="K33" s="385"/>
      <c r="L33" s="387">
        <v>6</v>
      </c>
      <c r="M33" s="6"/>
    </row>
    <row r="34" spans="1:13" ht="6.75" customHeight="1" x14ac:dyDescent="0.25">
      <c r="A34" s="6"/>
      <c r="B34" s="404"/>
      <c r="C34" s="383"/>
      <c r="D34" s="385"/>
      <c r="E34" s="402"/>
      <c r="F34" s="400"/>
      <c r="G34" s="385"/>
      <c r="H34" s="385"/>
      <c r="I34" s="385"/>
      <c r="J34" s="385"/>
      <c r="K34" s="385"/>
      <c r="L34" s="387"/>
      <c r="M34" s="6"/>
    </row>
    <row r="35" spans="1:13" ht="18.75" customHeight="1" x14ac:dyDescent="0.25">
      <c r="A35" s="6"/>
      <c r="B35" s="405"/>
      <c r="C35" s="384"/>
      <c r="D35" s="386"/>
      <c r="E35" s="91" t="s">
        <v>57</v>
      </c>
      <c r="F35" s="93"/>
      <c r="G35" s="93">
        <v>2</v>
      </c>
      <c r="H35" s="93"/>
      <c r="I35" s="93"/>
      <c r="J35" s="93"/>
      <c r="K35" s="93"/>
      <c r="L35" s="98">
        <v>2</v>
      </c>
      <c r="M35" s="6"/>
    </row>
    <row r="36" spans="1:13" x14ac:dyDescent="0.25">
      <c r="A36" s="6"/>
      <c r="B36" s="403" t="s">
        <v>25</v>
      </c>
      <c r="C36" s="392" t="s">
        <v>51</v>
      </c>
      <c r="D36" s="393" t="s">
        <v>54</v>
      </c>
      <c r="E36" s="394" t="s">
        <v>2</v>
      </c>
      <c r="F36" s="383"/>
      <c r="G36" s="385"/>
      <c r="H36" s="385">
        <v>3</v>
      </c>
      <c r="I36" s="385"/>
      <c r="J36" s="385"/>
      <c r="K36" s="385"/>
      <c r="L36" s="387">
        <v>3</v>
      </c>
      <c r="M36" s="6"/>
    </row>
    <row r="37" spans="1:13" x14ac:dyDescent="0.25">
      <c r="A37" s="6"/>
      <c r="B37" s="405"/>
      <c r="C37" s="384"/>
      <c r="D37" s="386"/>
      <c r="E37" s="388"/>
      <c r="F37" s="383"/>
      <c r="G37" s="385"/>
      <c r="H37" s="385"/>
      <c r="I37" s="385"/>
      <c r="J37" s="385"/>
      <c r="K37" s="385"/>
      <c r="L37" s="387"/>
      <c r="M37" s="6"/>
    </row>
    <row r="38" spans="1:13" x14ac:dyDescent="0.25">
      <c r="A38" s="6"/>
      <c r="B38" s="403" t="s">
        <v>26</v>
      </c>
      <c r="C38" s="392" t="s">
        <v>51</v>
      </c>
      <c r="D38" s="393" t="s">
        <v>54</v>
      </c>
      <c r="E38" s="394" t="s">
        <v>2</v>
      </c>
      <c r="F38" s="383"/>
      <c r="G38" s="385">
        <v>4</v>
      </c>
      <c r="H38" s="385">
        <v>2</v>
      </c>
      <c r="I38" s="385"/>
      <c r="J38" s="385"/>
      <c r="K38" s="385"/>
      <c r="L38" s="387">
        <v>6</v>
      </c>
      <c r="M38" s="6"/>
    </row>
    <row r="39" spans="1:13" ht="9.75" customHeight="1" x14ac:dyDescent="0.25">
      <c r="A39" s="6"/>
      <c r="B39" s="405"/>
      <c r="C39" s="384"/>
      <c r="D39" s="386"/>
      <c r="E39" s="388"/>
      <c r="F39" s="383"/>
      <c r="G39" s="385"/>
      <c r="H39" s="385"/>
      <c r="I39" s="385"/>
      <c r="J39" s="385"/>
      <c r="K39" s="385"/>
      <c r="L39" s="387"/>
      <c r="M39" s="6"/>
    </row>
    <row r="40" spans="1:13" x14ac:dyDescent="0.25">
      <c r="A40" s="6"/>
      <c r="B40" s="403" t="s">
        <v>27</v>
      </c>
      <c r="C40" s="392" t="s">
        <v>51</v>
      </c>
      <c r="D40" s="393" t="s">
        <v>52</v>
      </c>
      <c r="E40" s="394" t="s">
        <v>2</v>
      </c>
      <c r="F40" s="383"/>
      <c r="G40" s="385"/>
      <c r="H40" s="385"/>
      <c r="I40" s="385">
        <v>1</v>
      </c>
      <c r="J40" s="385"/>
      <c r="K40" s="385"/>
      <c r="L40" s="387">
        <v>1</v>
      </c>
      <c r="M40" s="6"/>
    </row>
    <row r="41" spans="1:13" ht="6.75" customHeight="1" x14ac:dyDescent="0.25">
      <c r="A41" s="6"/>
      <c r="B41" s="404"/>
      <c r="C41" s="383"/>
      <c r="D41" s="385"/>
      <c r="E41" s="387"/>
      <c r="F41" s="383"/>
      <c r="G41" s="385"/>
      <c r="H41" s="385"/>
      <c r="I41" s="385"/>
      <c r="J41" s="385"/>
      <c r="K41" s="385"/>
      <c r="L41" s="387"/>
      <c r="M41" s="6"/>
    </row>
    <row r="42" spans="1:13" x14ac:dyDescent="0.25">
      <c r="A42" s="6"/>
      <c r="B42" s="404"/>
      <c r="C42" s="383"/>
      <c r="D42" s="93" t="s">
        <v>53</v>
      </c>
      <c r="E42" s="98" t="s">
        <v>2</v>
      </c>
      <c r="F42" s="93"/>
      <c r="G42" s="93"/>
      <c r="H42" s="93"/>
      <c r="I42" s="93">
        <v>1</v>
      </c>
      <c r="J42" s="93"/>
      <c r="K42" s="93"/>
      <c r="L42" s="98">
        <v>1</v>
      </c>
      <c r="M42" s="6"/>
    </row>
    <row r="43" spans="1:13" x14ac:dyDescent="0.25">
      <c r="A43" s="6"/>
      <c r="B43" s="405"/>
      <c r="C43" s="384"/>
      <c r="D43" s="89" t="s">
        <v>54</v>
      </c>
      <c r="E43" s="91" t="s">
        <v>2</v>
      </c>
      <c r="F43" s="93"/>
      <c r="G43" s="93">
        <v>2</v>
      </c>
      <c r="H43" s="93">
        <v>2</v>
      </c>
      <c r="I43" s="93">
        <v>1</v>
      </c>
      <c r="J43" s="93"/>
      <c r="K43" s="93"/>
      <c r="L43" s="98">
        <v>5</v>
      </c>
      <c r="M43" s="6"/>
    </row>
    <row r="44" spans="1:13" x14ac:dyDescent="0.25">
      <c r="A44" s="6"/>
      <c r="B44" s="187" t="s">
        <v>5</v>
      </c>
      <c r="C44" s="188"/>
      <c r="D44" s="188"/>
      <c r="E44" s="189"/>
      <c r="F44" s="190"/>
      <c r="G44" s="191">
        <f>SUM(G33:G43)</f>
        <v>13</v>
      </c>
      <c r="H44" s="191">
        <f>SUM(H33:H43)</f>
        <v>8</v>
      </c>
      <c r="I44" s="191">
        <f t="shared" ref="I44:K44" si="1">SUM(I33:I43)</f>
        <v>3</v>
      </c>
      <c r="J44" s="191">
        <f t="shared" si="1"/>
        <v>0</v>
      </c>
      <c r="K44" s="191">
        <f t="shared" si="1"/>
        <v>0</v>
      </c>
      <c r="L44" s="192">
        <f>SUM(L33:L43)</f>
        <v>24</v>
      </c>
      <c r="M44" s="6"/>
    </row>
    <row r="45" spans="1:13" ht="20.25" customHeight="1" x14ac:dyDescent="0.25">
      <c r="A45" s="6"/>
      <c r="B45" s="133" t="s">
        <v>28</v>
      </c>
      <c r="C45" s="93"/>
      <c r="D45" s="93"/>
      <c r="E45" s="98"/>
      <c r="F45" s="93"/>
      <c r="G45" s="93"/>
      <c r="H45" s="93"/>
      <c r="I45" s="93"/>
      <c r="J45" s="93"/>
      <c r="K45" s="93"/>
      <c r="L45" s="98"/>
      <c r="M45" s="6"/>
    </row>
    <row r="46" spans="1:13" x14ac:dyDescent="0.25">
      <c r="A46" s="6"/>
      <c r="B46" s="403" t="s">
        <v>29</v>
      </c>
      <c r="C46" s="392" t="s">
        <v>51</v>
      </c>
      <c r="D46" s="393" t="s">
        <v>54</v>
      </c>
      <c r="E46" s="394" t="s">
        <v>2</v>
      </c>
      <c r="F46" s="383">
        <v>1</v>
      </c>
      <c r="G46" s="385">
        <v>1</v>
      </c>
      <c r="H46" s="385">
        <v>1</v>
      </c>
      <c r="I46" s="385"/>
      <c r="J46" s="385"/>
      <c r="K46" s="385"/>
      <c r="L46" s="387">
        <v>3</v>
      </c>
      <c r="M46" s="6"/>
    </row>
    <row r="47" spans="1:13" ht="12" customHeight="1" x14ac:dyDescent="0.25">
      <c r="A47" s="6"/>
      <c r="B47" s="405"/>
      <c r="C47" s="384"/>
      <c r="D47" s="386"/>
      <c r="E47" s="388"/>
      <c r="F47" s="383"/>
      <c r="G47" s="385"/>
      <c r="H47" s="385"/>
      <c r="I47" s="385"/>
      <c r="J47" s="385"/>
      <c r="K47" s="385"/>
      <c r="L47" s="387"/>
      <c r="M47" s="6"/>
    </row>
    <row r="48" spans="1:13" x14ac:dyDescent="0.25">
      <c r="A48" s="6"/>
      <c r="B48" s="403" t="s">
        <v>30</v>
      </c>
      <c r="C48" s="392" t="s">
        <v>51</v>
      </c>
      <c r="D48" s="393" t="s">
        <v>54</v>
      </c>
      <c r="E48" s="394" t="s">
        <v>2</v>
      </c>
      <c r="F48" s="383"/>
      <c r="G48" s="385">
        <v>2</v>
      </c>
      <c r="H48" s="385"/>
      <c r="I48" s="385"/>
      <c r="J48" s="385"/>
      <c r="K48" s="385"/>
      <c r="L48" s="387">
        <v>2</v>
      </c>
      <c r="M48" s="6"/>
    </row>
    <row r="49" spans="1:13" x14ac:dyDescent="0.25">
      <c r="A49" s="6"/>
      <c r="B49" s="405"/>
      <c r="C49" s="384"/>
      <c r="D49" s="386"/>
      <c r="E49" s="388"/>
      <c r="F49" s="383"/>
      <c r="G49" s="385"/>
      <c r="H49" s="385"/>
      <c r="I49" s="385"/>
      <c r="J49" s="385"/>
      <c r="K49" s="385"/>
      <c r="L49" s="387"/>
      <c r="M49" s="6"/>
    </row>
    <row r="50" spans="1:13" x14ac:dyDescent="0.25">
      <c r="A50" s="6"/>
      <c r="B50" s="403" t="s">
        <v>31</v>
      </c>
      <c r="C50" s="392" t="s">
        <v>50</v>
      </c>
      <c r="D50" s="393" t="s">
        <v>54</v>
      </c>
      <c r="E50" s="394" t="s">
        <v>2</v>
      </c>
      <c r="F50" s="383"/>
      <c r="G50" s="385">
        <v>1</v>
      </c>
      <c r="H50" s="385"/>
      <c r="I50" s="385"/>
      <c r="J50" s="385"/>
      <c r="K50" s="385"/>
      <c r="L50" s="387">
        <v>1</v>
      </c>
      <c r="M50" s="6"/>
    </row>
    <row r="51" spans="1:13" ht="14.25" customHeight="1" x14ac:dyDescent="0.25">
      <c r="A51" s="6"/>
      <c r="B51" s="404"/>
      <c r="C51" s="384"/>
      <c r="D51" s="386"/>
      <c r="E51" s="388"/>
      <c r="F51" s="383"/>
      <c r="G51" s="385"/>
      <c r="H51" s="385"/>
      <c r="I51" s="385"/>
      <c r="J51" s="385"/>
      <c r="K51" s="385"/>
      <c r="L51" s="387"/>
      <c r="M51" s="6"/>
    </row>
    <row r="52" spans="1:13" ht="23.25" customHeight="1" x14ac:dyDescent="0.25">
      <c r="A52" s="6"/>
      <c r="B52" s="405"/>
      <c r="C52" s="89" t="s">
        <v>51</v>
      </c>
      <c r="D52" s="89" t="s">
        <v>54</v>
      </c>
      <c r="E52" s="91" t="s">
        <v>2</v>
      </c>
      <c r="F52" s="93">
        <v>1</v>
      </c>
      <c r="G52" s="93">
        <v>2</v>
      </c>
      <c r="H52" s="93"/>
      <c r="I52" s="93"/>
      <c r="J52" s="93"/>
      <c r="K52" s="93"/>
      <c r="L52" s="98">
        <v>3</v>
      </c>
      <c r="M52" s="6"/>
    </row>
    <row r="53" spans="1:13" ht="18" customHeight="1" x14ac:dyDescent="0.25">
      <c r="A53" s="6"/>
      <c r="B53" s="403" t="s">
        <v>32</v>
      </c>
      <c r="C53" s="392" t="s">
        <v>51</v>
      </c>
      <c r="D53" s="393" t="s">
        <v>54</v>
      </c>
      <c r="E53" s="394" t="s">
        <v>2</v>
      </c>
      <c r="F53" s="400"/>
      <c r="G53" s="385">
        <v>5</v>
      </c>
      <c r="H53" s="385">
        <v>3</v>
      </c>
      <c r="I53" s="385"/>
      <c r="J53" s="385">
        <v>1</v>
      </c>
      <c r="K53" s="385"/>
      <c r="L53" s="387">
        <v>9</v>
      </c>
      <c r="M53" s="6"/>
    </row>
    <row r="54" spans="1:13" x14ac:dyDescent="0.25">
      <c r="A54" s="6"/>
      <c r="B54" s="404"/>
      <c r="C54" s="383"/>
      <c r="D54" s="385"/>
      <c r="E54" s="387"/>
      <c r="F54" s="400"/>
      <c r="G54" s="385"/>
      <c r="H54" s="385"/>
      <c r="I54" s="385"/>
      <c r="J54" s="385"/>
      <c r="K54" s="385"/>
      <c r="L54" s="387"/>
      <c r="M54" s="6"/>
    </row>
    <row r="55" spans="1:13" x14ac:dyDescent="0.25">
      <c r="A55" s="6"/>
      <c r="B55" s="403" t="s">
        <v>33</v>
      </c>
      <c r="C55" s="392" t="s">
        <v>51</v>
      </c>
      <c r="D55" s="393" t="s">
        <v>54</v>
      </c>
      <c r="E55" s="394" t="s">
        <v>2</v>
      </c>
      <c r="F55" s="383"/>
      <c r="G55" s="385">
        <v>2</v>
      </c>
      <c r="H55" s="385">
        <v>3</v>
      </c>
      <c r="I55" s="385"/>
      <c r="J55" s="385"/>
      <c r="K55" s="385"/>
      <c r="L55" s="387">
        <v>5</v>
      </c>
      <c r="M55" s="6"/>
    </row>
    <row r="56" spans="1:13" ht="7.5" customHeight="1" x14ac:dyDescent="0.25">
      <c r="A56" s="6"/>
      <c r="B56" s="404"/>
      <c r="C56" s="383"/>
      <c r="D56" s="385"/>
      <c r="E56" s="387"/>
      <c r="F56" s="383"/>
      <c r="G56" s="385"/>
      <c r="H56" s="385"/>
      <c r="I56" s="385"/>
      <c r="J56" s="385"/>
      <c r="K56" s="385"/>
      <c r="L56" s="387"/>
      <c r="M56" s="6"/>
    </row>
    <row r="57" spans="1:13" ht="20.25" customHeight="1" x14ac:dyDescent="0.25">
      <c r="A57" s="6"/>
      <c r="B57" s="405"/>
      <c r="C57" s="384"/>
      <c r="D57" s="386"/>
      <c r="E57" s="91" t="s">
        <v>57</v>
      </c>
      <c r="F57" s="93"/>
      <c r="G57" s="79">
        <v>1</v>
      </c>
      <c r="H57" s="93"/>
      <c r="I57" s="93"/>
      <c r="J57" s="93"/>
      <c r="K57" s="93"/>
      <c r="L57" s="81">
        <v>1</v>
      </c>
      <c r="M57" s="6"/>
    </row>
    <row r="58" spans="1:13" x14ac:dyDescent="0.25">
      <c r="A58" s="6"/>
      <c r="B58" s="187" t="s">
        <v>5</v>
      </c>
      <c r="C58" s="188"/>
      <c r="D58" s="188"/>
      <c r="E58" s="189"/>
      <c r="F58" s="190"/>
      <c r="G58" s="191">
        <f>SUM(G46:G57)</f>
        <v>14</v>
      </c>
      <c r="H58" s="191">
        <f>SUM(H46:H57)</f>
        <v>7</v>
      </c>
      <c r="I58" s="191">
        <f t="shared" ref="I58:K58" si="2">SUM(I46:I57)</f>
        <v>0</v>
      </c>
      <c r="J58" s="191">
        <f t="shared" si="2"/>
        <v>1</v>
      </c>
      <c r="K58" s="191">
        <f t="shared" si="2"/>
        <v>0</v>
      </c>
      <c r="L58" s="192">
        <f>SUM(L46:L57)</f>
        <v>24</v>
      </c>
      <c r="M58" s="6"/>
    </row>
    <row r="59" spans="1:13" ht="22.5" customHeight="1" x14ac:dyDescent="0.25">
      <c r="A59" s="6"/>
      <c r="B59" s="133" t="s">
        <v>34</v>
      </c>
      <c r="C59" s="93"/>
      <c r="D59" s="93"/>
      <c r="E59" s="98"/>
      <c r="F59" s="93"/>
      <c r="G59" s="93"/>
      <c r="H59" s="93"/>
      <c r="I59" s="93"/>
      <c r="J59" s="93"/>
      <c r="K59" s="93"/>
      <c r="L59" s="98"/>
      <c r="M59" s="6"/>
    </row>
    <row r="60" spans="1:13" x14ac:dyDescent="0.25">
      <c r="A60" s="6"/>
      <c r="B60" s="403" t="s">
        <v>35</v>
      </c>
      <c r="C60" s="392" t="s">
        <v>51</v>
      </c>
      <c r="D60" s="410" t="s">
        <v>54</v>
      </c>
      <c r="E60" s="394" t="s">
        <v>2</v>
      </c>
      <c r="F60" s="383"/>
      <c r="G60" s="385"/>
      <c r="H60" s="385"/>
      <c r="I60" s="385"/>
      <c r="J60" s="385">
        <v>1</v>
      </c>
      <c r="K60" s="385"/>
      <c r="L60" s="81"/>
      <c r="M60" s="6"/>
    </row>
    <row r="61" spans="1:13" ht="8.25" customHeight="1" x14ac:dyDescent="0.25">
      <c r="A61" s="6"/>
      <c r="B61" s="404"/>
      <c r="C61" s="384"/>
      <c r="D61" s="406"/>
      <c r="E61" s="388"/>
      <c r="F61" s="383"/>
      <c r="G61" s="385"/>
      <c r="H61" s="385"/>
      <c r="I61" s="385"/>
      <c r="J61" s="385"/>
      <c r="K61" s="385"/>
      <c r="L61" s="98">
        <v>1</v>
      </c>
      <c r="M61" s="6"/>
    </row>
    <row r="62" spans="1:13" ht="18.75" customHeight="1" x14ac:dyDescent="0.25">
      <c r="A62" s="6"/>
      <c r="B62" s="404"/>
      <c r="C62" s="383" t="s">
        <v>51</v>
      </c>
      <c r="D62" s="385" t="s">
        <v>54</v>
      </c>
      <c r="E62" s="98" t="s">
        <v>57</v>
      </c>
      <c r="F62" s="93"/>
      <c r="G62" s="93">
        <v>1</v>
      </c>
      <c r="H62" s="93"/>
      <c r="I62" s="93"/>
      <c r="J62" s="93"/>
      <c r="K62" s="93"/>
      <c r="L62" s="98">
        <v>1</v>
      </c>
      <c r="M62" s="6"/>
    </row>
    <row r="63" spans="1:13" ht="17.25" customHeight="1" x14ac:dyDescent="0.25">
      <c r="A63" s="6"/>
      <c r="B63" s="405"/>
      <c r="C63" s="384"/>
      <c r="D63" s="386"/>
      <c r="E63" s="91" t="s">
        <v>2</v>
      </c>
      <c r="F63" s="93">
        <v>1</v>
      </c>
      <c r="G63" s="93">
        <v>2</v>
      </c>
      <c r="H63" s="93">
        <v>3</v>
      </c>
      <c r="I63" s="93"/>
      <c r="J63" s="93"/>
      <c r="K63" s="93"/>
      <c r="L63" s="98">
        <v>6</v>
      </c>
      <c r="M63" s="6"/>
    </row>
    <row r="64" spans="1:13" x14ac:dyDescent="0.25">
      <c r="A64" s="6"/>
      <c r="B64" s="403" t="s">
        <v>36</v>
      </c>
      <c r="C64" s="392" t="s">
        <v>50</v>
      </c>
      <c r="D64" s="393" t="s">
        <v>54</v>
      </c>
      <c r="E64" s="394" t="s">
        <v>57</v>
      </c>
      <c r="F64" s="383">
        <v>1</v>
      </c>
      <c r="G64" s="385"/>
      <c r="H64" s="385"/>
      <c r="I64" s="385"/>
      <c r="J64" s="385"/>
      <c r="K64" s="385"/>
      <c r="L64" s="387">
        <v>1</v>
      </c>
      <c r="M64" s="6"/>
    </row>
    <row r="65" spans="1:13" x14ac:dyDescent="0.25">
      <c r="A65" s="6"/>
      <c r="B65" s="404"/>
      <c r="C65" s="384"/>
      <c r="D65" s="386"/>
      <c r="E65" s="388"/>
      <c r="F65" s="383"/>
      <c r="G65" s="385"/>
      <c r="H65" s="385"/>
      <c r="I65" s="385"/>
      <c r="J65" s="385"/>
      <c r="K65" s="385"/>
      <c r="L65" s="387"/>
      <c r="M65" s="6"/>
    </row>
    <row r="66" spans="1:13" ht="25.5" customHeight="1" x14ac:dyDescent="0.25">
      <c r="A66" s="6"/>
      <c r="B66" s="405"/>
      <c r="C66" s="89" t="s">
        <v>51</v>
      </c>
      <c r="D66" s="89" t="s">
        <v>54</v>
      </c>
      <c r="E66" s="91" t="s">
        <v>2</v>
      </c>
      <c r="F66" s="93"/>
      <c r="G66" s="93"/>
      <c r="H66" s="93">
        <v>2</v>
      </c>
      <c r="I66" s="93"/>
      <c r="J66" s="93"/>
      <c r="K66" s="93"/>
      <c r="L66" s="98">
        <v>2</v>
      </c>
      <c r="M66" s="6"/>
    </row>
    <row r="67" spans="1:13" x14ac:dyDescent="0.25">
      <c r="A67" s="6"/>
      <c r="B67" s="403" t="s">
        <v>37</v>
      </c>
      <c r="C67" s="392" t="s">
        <v>51</v>
      </c>
      <c r="D67" s="393" t="s">
        <v>54</v>
      </c>
      <c r="E67" s="408" t="s">
        <v>2</v>
      </c>
      <c r="F67" s="383">
        <v>1</v>
      </c>
      <c r="G67" s="385"/>
      <c r="H67" s="385">
        <v>1</v>
      </c>
      <c r="I67" s="385"/>
      <c r="J67" s="385"/>
      <c r="K67" s="385"/>
      <c r="L67" s="387">
        <v>2</v>
      </c>
      <c r="M67" s="6"/>
    </row>
    <row r="68" spans="1:13" x14ac:dyDescent="0.25">
      <c r="A68" s="6"/>
      <c r="B68" s="405"/>
      <c r="C68" s="384"/>
      <c r="D68" s="386"/>
      <c r="E68" s="409"/>
      <c r="F68" s="383"/>
      <c r="G68" s="385"/>
      <c r="H68" s="385"/>
      <c r="I68" s="385"/>
      <c r="J68" s="385"/>
      <c r="K68" s="385"/>
      <c r="L68" s="387"/>
      <c r="M68" s="6"/>
    </row>
    <row r="69" spans="1:13" x14ac:dyDescent="0.25">
      <c r="A69" s="6"/>
      <c r="B69" s="403" t="s">
        <v>38</v>
      </c>
      <c r="C69" s="392" t="s">
        <v>51</v>
      </c>
      <c r="D69" s="393" t="s">
        <v>54</v>
      </c>
      <c r="E69" s="394" t="s">
        <v>2</v>
      </c>
      <c r="F69" s="383">
        <v>1</v>
      </c>
      <c r="G69" s="385">
        <v>1</v>
      </c>
      <c r="H69" s="385"/>
      <c r="I69" s="385"/>
      <c r="J69" s="385"/>
      <c r="K69" s="385"/>
      <c r="L69" s="387">
        <v>2</v>
      </c>
      <c r="M69" s="6"/>
    </row>
    <row r="70" spans="1:13" x14ac:dyDescent="0.25">
      <c r="A70" s="6"/>
      <c r="B70" s="405"/>
      <c r="C70" s="384"/>
      <c r="D70" s="386"/>
      <c r="E70" s="388"/>
      <c r="F70" s="383"/>
      <c r="G70" s="385"/>
      <c r="H70" s="385"/>
      <c r="I70" s="385"/>
      <c r="J70" s="385"/>
      <c r="K70" s="385"/>
      <c r="L70" s="387"/>
      <c r="M70" s="6"/>
    </row>
    <row r="71" spans="1:13" ht="17.25" customHeight="1" x14ac:dyDescent="0.25">
      <c r="A71" s="6"/>
      <c r="B71" s="403" t="s">
        <v>39</v>
      </c>
      <c r="C71" s="392" t="s">
        <v>51</v>
      </c>
      <c r="D71" s="393" t="s">
        <v>54</v>
      </c>
      <c r="E71" s="394" t="s">
        <v>2</v>
      </c>
      <c r="F71" s="383"/>
      <c r="G71" s="385">
        <v>2</v>
      </c>
      <c r="H71" s="385">
        <v>2</v>
      </c>
      <c r="I71" s="385"/>
      <c r="J71" s="385"/>
      <c r="K71" s="385"/>
      <c r="L71" s="387">
        <v>4</v>
      </c>
      <c r="M71" s="6"/>
    </row>
    <row r="72" spans="1:13" ht="13.5" customHeight="1" x14ac:dyDescent="0.25">
      <c r="A72" s="6"/>
      <c r="B72" s="404"/>
      <c r="C72" s="383"/>
      <c r="D72" s="385"/>
      <c r="E72" s="387"/>
      <c r="F72" s="383"/>
      <c r="G72" s="385"/>
      <c r="H72" s="385"/>
      <c r="I72" s="385"/>
      <c r="J72" s="385"/>
      <c r="K72" s="385"/>
      <c r="L72" s="387"/>
      <c r="M72" s="6"/>
    </row>
    <row r="73" spans="1:13" x14ac:dyDescent="0.25">
      <c r="A73" s="6"/>
      <c r="B73" s="193" t="s">
        <v>5</v>
      </c>
      <c r="C73" s="191"/>
      <c r="D73" s="191"/>
      <c r="E73" s="192"/>
      <c r="F73" s="191">
        <f>SUM(F61:F72)</f>
        <v>4</v>
      </c>
      <c r="G73" s="191">
        <f>SUM(G61:G71)</f>
        <v>6</v>
      </c>
      <c r="H73" s="191">
        <f>SUM(H61:H71)</f>
        <v>8</v>
      </c>
      <c r="I73" s="191">
        <f t="shared" ref="I73:K73" si="3">SUM(I61:I72)</f>
        <v>0</v>
      </c>
      <c r="J73" s="191">
        <f>SUM(J60:J72)</f>
        <v>1</v>
      </c>
      <c r="K73" s="191">
        <f t="shared" si="3"/>
        <v>0</v>
      </c>
      <c r="L73" s="192">
        <f>SUM(L61:L71)</f>
        <v>19</v>
      </c>
      <c r="M73" s="6"/>
    </row>
    <row r="74" spans="1:13" ht="22.5" customHeight="1" x14ac:dyDescent="0.25">
      <c r="A74" s="6"/>
      <c r="B74" s="133" t="s">
        <v>40</v>
      </c>
      <c r="C74" s="93"/>
      <c r="D74" s="93"/>
      <c r="E74" s="98"/>
      <c r="F74" s="93"/>
      <c r="G74" s="93"/>
      <c r="H74" s="93"/>
      <c r="I74" s="93"/>
      <c r="J74" s="93"/>
      <c r="K74" s="93"/>
      <c r="L74" s="98"/>
      <c r="M74" s="6"/>
    </row>
    <row r="75" spans="1:13" x14ac:dyDescent="0.25">
      <c r="A75" s="6"/>
      <c r="B75" s="403" t="s">
        <v>41</v>
      </c>
      <c r="C75" s="392" t="s">
        <v>51</v>
      </c>
      <c r="D75" s="393" t="s">
        <v>54</v>
      </c>
      <c r="E75" s="394" t="s">
        <v>2</v>
      </c>
      <c r="F75" s="400"/>
      <c r="G75" s="385">
        <v>4</v>
      </c>
      <c r="H75" s="385">
        <v>2</v>
      </c>
      <c r="I75" s="385"/>
      <c r="J75" s="385"/>
      <c r="K75" s="385"/>
      <c r="L75" s="387">
        <v>6</v>
      </c>
      <c r="M75" s="6"/>
    </row>
    <row r="76" spans="1:13" x14ac:dyDescent="0.25">
      <c r="A76" s="6"/>
      <c r="B76" s="405"/>
      <c r="C76" s="384"/>
      <c r="D76" s="386"/>
      <c r="E76" s="388"/>
      <c r="F76" s="400"/>
      <c r="G76" s="385"/>
      <c r="H76" s="385"/>
      <c r="I76" s="385"/>
      <c r="J76" s="385"/>
      <c r="K76" s="385"/>
      <c r="L76" s="387"/>
      <c r="M76" s="6"/>
    </row>
    <row r="77" spans="1:13" x14ac:dyDescent="0.25">
      <c r="A77" s="6"/>
      <c r="B77" s="403" t="s">
        <v>42</v>
      </c>
      <c r="C77" s="392" t="s">
        <v>51</v>
      </c>
      <c r="D77" s="393" t="s">
        <v>54</v>
      </c>
      <c r="E77" s="394" t="s">
        <v>2</v>
      </c>
      <c r="F77" s="383"/>
      <c r="G77" s="385">
        <v>2</v>
      </c>
      <c r="H77" s="385">
        <v>2</v>
      </c>
      <c r="I77" s="385"/>
      <c r="J77" s="385"/>
      <c r="K77" s="399"/>
      <c r="L77" s="387">
        <v>4</v>
      </c>
      <c r="M77" s="6"/>
    </row>
    <row r="78" spans="1:13" x14ac:dyDescent="0.25">
      <c r="A78" s="6"/>
      <c r="B78" s="405"/>
      <c r="C78" s="384"/>
      <c r="D78" s="386"/>
      <c r="E78" s="388"/>
      <c r="F78" s="383"/>
      <c r="G78" s="385"/>
      <c r="H78" s="385"/>
      <c r="I78" s="385"/>
      <c r="J78" s="385"/>
      <c r="K78" s="399"/>
      <c r="L78" s="387"/>
      <c r="M78" s="6"/>
    </row>
    <row r="79" spans="1:13" x14ac:dyDescent="0.25">
      <c r="A79" s="6"/>
      <c r="B79" s="403" t="s">
        <v>43</v>
      </c>
      <c r="C79" s="392" t="s">
        <v>51</v>
      </c>
      <c r="D79" s="393" t="s">
        <v>54</v>
      </c>
      <c r="E79" s="394" t="s">
        <v>2</v>
      </c>
      <c r="F79" s="383"/>
      <c r="G79" s="385"/>
      <c r="H79" s="385">
        <v>2</v>
      </c>
      <c r="I79" s="385"/>
      <c r="J79" s="385"/>
      <c r="K79" s="385"/>
      <c r="L79" s="387">
        <v>2</v>
      </c>
      <c r="M79" s="6"/>
    </row>
    <row r="80" spans="1:13" x14ac:dyDescent="0.25">
      <c r="A80" s="6"/>
      <c r="B80" s="405"/>
      <c r="C80" s="384"/>
      <c r="D80" s="386"/>
      <c r="E80" s="388"/>
      <c r="F80" s="383"/>
      <c r="G80" s="385"/>
      <c r="H80" s="385"/>
      <c r="I80" s="385"/>
      <c r="J80" s="385"/>
      <c r="K80" s="385"/>
      <c r="L80" s="387"/>
      <c r="M80" s="6"/>
    </row>
    <row r="81" spans="1:13" x14ac:dyDescent="0.25">
      <c r="A81" s="6"/>
      <c r="B81" s="403" t="s">
        <v>44</v>
      </c>
      <c r="C81" s="392" t="s">
        <v>51</v>
      </c>
      <c r="D81" s="393" t="s">
        <v>54</v>
      </c>
      <c r="E81" s="394" t="s">
        <v>2</v>
      </c>
      <c r="F81" s="383"/>
      <c r="G81" s="385">
        <v>7</v>
      </c>
      <c r="H81" s="385">
        <v>1</v>
      </c>
      <c r="I81" s="385"/>
      <c r="J81" s="385"/>
      <c r="K81" s="385"/>
      <c r="L81" s="387">
        <v>8</v>
      </c>
      <c r="M81" s="6"/>
    </row>
    <row r="82" spans="1:13" x14ac:dyDescent="0.25">
      <c r="A82" s="6"/>
      <c r="B82" s="404"/>
      <c r="C82" s="383"/>
      <c r="D82" s="385"/>
      <c r="E82" s="387"/>
      <c r="F82" s="383"/>
      <c r="G82" s="385"/>
      <c r="H82" s="385"/>
      <c r="I82" s="385"/>
      <c r="J82" s="385"/>
      <c r="K82" s="385"/>
      <c r="L82" s="387"/>
      <c r="M82" s="6"/>
    </row>
    <row r="83" spans="1:13" x14ac:dyDescent="0.25">
      <c r="A83" s="6"/>
      <c r="B83" s="193" t="s">
        <v>5</v>
      </c>
      <c r="C83" s="191"/>
      <c r="D83" s="191"/>
      <c r="E83" s="192"/>
      <c r="F83" s="191">
        <f>SUM(F75:F82)</f>
        <v>0</v>
      </c>
      <c r="G83" s="191">
        <f>SUM(G75:G81)</f>
        <v>13</v>
      </c>
      <c r="H83" s="191">
        <f>SUM(H75:H81)</f>
        <v>7</v>
      </c>
      <c r="I83" s="191">
        <f t="shared" ref="I83:K83" si="4">SUM(I75:I82)</f>
        <v>0</v>
      </c>
      <c r="J83" s="191">
        <f t="shared" si="4"/>
        <v>0</v>
      </c>
      <c r="K83" s="191">
        <f t="shared" si="4"/>
        <v>0</v>
      </c>
      <c r="L83" s="192">
        <f>SUM(L75:L81)</f>
        <v>20</v>
      </c>
      <c r="M83" s="6"/>
    </row>
    <row r="84" spans="1:13" ht="33" customHeight="1" x14ac:dyDescent="0.25">
      <c r="A84" s="6"/>
      <c r="B84" s="137" t="s">
        <v>45</v>
      </c>
      <c r="C84" s="93"/>
      <c r="D84" s="93"/>
      <c r="E84" s="98"/>
      <c r="F84" s="93"/>
      <c r="G84" s="93"/>
      <c r="H84" s="93"/>
      <c r="I84" s="93"/>
      <c r="J84" s="93"/>
      <c r="K84" s="93"/>
      <c r="L84" s="98"/>
      <c r="M84" s="6"/>
    </row>
    <row r="85" spans="1:13" x14ac:dyDescent="0.25">
      <c r="A85" s="6"/>
      <c r="B85" s="403" t="s">
        <v>46</v>
      </c>
      <c r="C85" s="392" t="s">
        <v>50</v>
      </c>
      <c r="D85" s="393" t="s">
        <v>54</v>
      </c>
      <c r="E85" s="394" t="s">
        <v>2</v>
      </c>
      <c r="F85" s="383"/>
      <c r="G85" s="385">
        <v>1</v>
      </c>
      <c r="H85" s="385">
        <v>1</v>
      </c>
      <c r="I85" s="385"/>
      <c r="J85" s="385">
        <v>1</v>
      </c>
      <c r="K85" s="385"/>
      <c r="L85" s="387">
        <v>3</v>
      </c>
      <c r="M85" s="6"/>
    </row>
    <row r="86" spans="1:13" ht="5.25" customHeight="1" x14ac:dyDescent="0.25">
      <c r="A86" s="6"/>
      <c r="B86" s="404"/>
      <c r="C86" s="383"/>
      <c r="D86" s="385"/>
      <c r="E86" s="387"/>
      <c r="F86" s="383"/>
      <c r="G86" s="385"/>
      <c r="H86" s="385"/>
      <c r="I86" s="385"/>
      <c r="J86" s="385"/>
      <c r="K86" s="385"/>
      <c r="L86" s="387"/>
      <c r="M86" s="6"/>
    </row>
    <row r="87" spans="1:13" ht="20.25" customHeight="1" x14ac:dyDescent="0.25">
      <c r="A87" s="6"/>
      <c r="B87" s="404"/>
      <c r="C87" s="384"/>
      <c r="D87" s="386"/>
      <c r="E87" s="91" t="s">
        <v>57</v>
      </c>
      <c r="F87" s="93">
        <v>2</v>
      </c>
      <c r="G87" s="93">
        <v>1</v>
      </c>
      <c r="H87" s="93"/>
      <c r="I87" s="93"/>
      <c r="J87" s="93"/>
      <c r="K87" s="93"/>
      <c r="L87" s="98">
        <v>3</v>
      </c>
      <c r="M87" s="6"/>
    </row>
    <row r="88" spans="1:13" ht="21" customHeight="1" x14ac:dyDescent="0.25">
      <c r="A88" s="6"/>
      <c r="B88" s="404"/>
      <c r="C88" s="383" t="s">
        <v>51</v>
      </c>
      <c r="D88" s="385" t="s">
        <v>54</v>
      </c>
      <c r="E88" s="98" t="s">
        <v>2</v>
      </c>
      <c r="F88" s="93"/>
      <c r="G88" s="93">
        <v>6</v>
      </c>
      <c r="H88" s="93">
        <v>2</v>
      </c>
      <c r="I88" s="93"/>
      <c r="J88" s="93"/>
      <c r="K88" s="93"/>
      <c r="L88" s="98">
        <v>8</v>
      </c>
      <c r="M88" s="6"/>
    </row>
    <row r="89" spans="1:13" ht="18.75" customHeight="1" x14ac:dyDescent="0.25">
      <c r="A89" s="6"/>
      <c r="B89" s="405"/>
      <c r="C89" s="384"/>
      <c r="D89" s="386"/>
      <c r="E89" s="91" t="s">
        <v>57</v>
      </c>
      <c r="F89" s="93"/>
      <c r="G89" s="93">
        <v>1</v>
      </c>
      <c r="H89" s="93"/>
      <c r="I89" s="93"/>
      <c r="J89" s="93"/>
      <c r="K89" s="93"/>
      <c r="L89" s="98">
        <v>1</v>
      </c>
      <c r="M89" s="6"/>
    </row>
    <row r="90" spans="1:13" x14ac:dyDescent="0.25">
      <c r="A90" s="6"/>
      <c r="B90" s="403" t="s">
        <v>47</v>
      </c>
      <c r="C90" s="392" t="s">
        <v>51</v>
      </c>
      <c r="D90" s="411" t="s">
        <v>54</v>
      </c>
      <c r="E90" s="394" t="s">
        <v>2</v>
      </c>
      <c r="F90" s="383"/>
      <c r="G90" s="385"/>
      <c r="H90" s="385">
        <v>1</v>
      </c>
      <c r="I90" s="385"/>
      <c r="J90" s="385"/>
      <c r="K90" s="399"/>
      <c r="L90" s="387">
        <v>1</v>
      </c>
      <c r="M90" s="6"/>
    </row>
    <row r="91" spans="1:13" ht="8.25" customHeight="1" x14ac:dyDescent="0.25">
      <c r="A91" s="6"/>
      <c r="B91" s="405"/>
      <c r="C91" s="384"/>
      <c r="D91" s="412"/>
      <c r="E91" s="388"/>
      <c r="F91" s="383"/>
      <c r="G91" s="385"/>
      <c r="H91" s="385"/>
      <c r="I91" s="385"/>
      <c r="J91" s="385"/>
      <c r="K91" s="399"/>
      <c r="L91" s="387"/>
      <c r="M91" s="6"/>
    </row>
    <row r="92" spans="1:13" x14ac:dyDescent="0.25">
      <c r="A92" s="6"/>
      <c r="B92" s="403" t="s">
        <v>48</v>
      </c>
      <c r="C92" s="392" t="s">
        <v>51</v>
      </c>
      <c r="D92" s="393" t="s">
        <v>54</v>
      </c>
      <c r="E92" s="394" t="s">
        <v>2</v>
      </c>
      <c r="F92" s="383">
        <v>1</v>
      </c>
      <c r="G92" s="385">
        <v>3</v>
      </c>
      <c r="H92" s="385">
        <v>2</v>
      </c>
      <c r="I92" s="385"/>
      <c r="J92" s="385"/>
      <c r="K92" s="385"/>
      <c r="L92" s="387">
        <v>6</v>
      </c>
      <c r="M92" s="6"/>
    </row>
    <row r="93" spans="1:13" x14ac:dyDescent="0.25">
      <c r="A93" s="6"/>
      <c r="B93" s="405"/>
      <c r="C93" s="384"/>
      <c r="D93" s="386"/>
      <c r="E93" s="388"/>
      <c r="F93" s="383"/>
      <c r="G93" s="385"/>
      <c r="H93" s="385"/>
      <c r="I93" s="385"/>
      <c r="J93" s="385"/>
      <c r="K93" s="385"/>
      <c r="L93" s="387"/>
      <c r="M93" s="6"/>
    </row>
    <row r="94" spans="1:13" x14ac:dyDescent="0.25">
      <c r="A94" s="6"/>
      <c r="B94" s="403" t="s">
        <v>49</v>
      </c>
      <c r="C94" s="392" t="s">
        <v>51</v>
      </c>
      <c r="D94" s="393" t="s">
        <v>54</v>
      </c>
      <c r="E94" s="394" t="s">
        <v>2</v>
      </c>
      <c r="F94" s="383"/>
      <c r="G94" s="385">
        <v>1</v>
      </c>
      <c r="H94" s="385"/>
      <c r="I94" s="399"/>
      <c r="J94" s="399"/>
      <c r="K94" s="399"/>
      <c r="L94" s="387">
        <v>1</v>
      </c>
      <c r="M94" s="6"/>
    </row>
    <row r="95" spans="1:13" x14ac:dyDescent="0.25">
      <c r="A95" s="6"/>
      <c r="B95" s="405"/>
      <c r="C95" s="384"/>
      <c r="D95" s="386"/>
      <c r="E95" s="388"/>
      <c r="F95" s="383"/>
      <c r="G95" s="385"/>
      <c r="H95" s="385"/>
      <c r="I95" s="399"/>
      <c r="J95" s="399"/>
      <c r="K95" s="399"/>
      <c r="L95" s="387"/>
      <c r="M95" s="6"/>
    </row>
    <row r="96" spans="1:13" x14ac:dyDescent="0.25">
      <c r="A96" s="6"/>
      <c r="B96" s="194" t="s">
        <v>5</v>
      </c>
      <c r="C96" s="195"/>
      <c r="D96" s="195"/>
      <c r="E96" s="196"/>
      <c r="F96" s="190">
        <f>SUM(F85:F95)</f>
        <v>3</v>
      </c>
      <c r="G96" s="191">
        <f>SUM(G85:G95)</f>
        <v>13</v>
      </c>
      <c r="H96" s="191">
        <f>SUM(H85:H95)</f>
        <v>6</v>
      </c>
      <c r="I96" s="191">
        <f t="shared" ref="I96:K96" si="5">SUM(I85:I95)</f>
        <v>0</v>
      </c>
      <c r="J96" s="191">
        <f>SUM(J85:J95)</f>
        <v>1</v>
      </c>
      <c r="K96" s="191">
        <f t="shared" si="5"/>
        <v>0</v>
      </c>
      <c r="L96" s="192">
        <f>SUM(L85:L94)</f>
        <v>23</v>
      </c>
      <c r="M96" s="6"/>
    </row>
    <row r="97" spans="1:13" ht="19.5" customHeight="1" x14ac:dyDescent="0.25">
      <c r="A97" s="6"/>
      <c r="B97" s="193" t="s">
        <v>0</v>
      </c>
      <c r="C97" s="191"/>
      <c r="D97" s="191"/>
      <c r="E97" s="192"/>
      <c r="F97" s="191">
        <v>15</v>
      </c>
      <c r="G97" s="191">
        <v>102</v>
      </c>
      <c r="H97" s="191">
        <v>89</v>
      </c>
      <c r="I97" s="191">
        <v>18</v>
      </c>
      <c r="J97" s="191">
        <v>18</v>
      </c>
      <c r="K97" s="191">
        <v>2</v>
      </c>
      <c r="L97" s="192">
        <v>244</v>
      </c>
      <c r="M97" s="6"/>
    </row>
    <row r="98" spans="1:13" x14ac:dyDescent="0.25">
      <c r="A98" s="6"/>
      <c r="B98" s="6" t="s">
        <v>55</v>
      </c>
      <c r="C98" s="6"/>
      <c r="D98" s="6"/>
      <c r="E98" s="7"/>
      <c r="F98" s="6"/>
      <c r="G98" s="6"/>
      <c r="H98" s="6"/>
      <c r="I98" s="6"/>
      <c r="J98" s="6"/>
      <c r="K98" s="6"/>
      <c r="L98" s="6"/>
      <c r="M98" s="6"/>
    </row>
    <row r="99" spans="1:13" x14ac:dyDescent="0.25">
      <c r="B99" s="4" t="s">
        <v>56</v>
      </c>
      <c r="C99" s="4"/>
      <c r="D99" s="4"/>
      <c r="E99" s="5"/>
      <c r="F99" s="4"/>
      <c r="G99" s="4"/>
      <c r="H99" s="4"/>
      <c r="I99" s="4"/>
      <c r="J99" s="4"/>
      <c r="K99" s="4"/>
      <c r="L99" s="4"/>
    </row>
    <row r="100" spans="1:13" x14ac:dyDescent="0.25">
      <c r="B100" s="4"/>
      <c r="C100" s="4"/>
      <c r="D100" s="4"/>
      <c r="E100" s="5"/>
      <c r="F100" s="4"/>
      <c r="G100" s="4"/>
      <c r="H100" s="4"/>
      <c r="I100" s="4"/>
      <c r="J100" s="4"/>
      <c r="K100" s="4"/>
      <c r="L100" s="4"/>
    </row>
    <row r="101" spans="1:13" x14ac:dyDescent="0.25">
      <c r="B101" s="4"/>
      <c r="C101" s="4"/>
      <c r="D101" s="4"/>
      <c r="E101" s="4"/>
      <c r="F101" s="4"/>
      <c r="G101" s="4"/>
      <c r="H101" s="4"/>
      <c r="I101" s="4"/>
      <c r="J101" s="4"/>
      <c r="K101" s="4"/>
      <c r="L101" s="4"/>
    </row>
    <row r="102" spans="1:13" x14ac:dyDescent="0.25">
      <c r="B102" s="4"/>
      <c r="C102" s="4"/>
      <c r="D102" s="4"/>
      <c r="E102" s="4"/>
      <c r="F102" s="4"/>
      <c r="G102" s="4"/>
      <c r="H102" s="4"/>
      <c r="I102" s="4"/>
      <c r="J102" s="4"/>
      <c r="K102" s="4"/>
      <c r="L102" s="4"/>
    </row>
    <row r="103" spans="1:13" x14ac:dyDescent="0.25">
      <c r="B103" s="4"/>
      <c r="C103" s="4"/>
      <c r="D103" s="4"/>
      <c r="E103" s="4"/>
      <c r="F103" s="4"/>
      <c r="G103" s="4"/>
      <c r="H103" s="4"/>
      <c r="I103" s="4"/>
      <c r="J103" s="4"/>
      <c r="K103" s="4"/>
      <c r="L103" s="4"/>
    </row>
    <row r="104" spans="1:13" x14ac:dyDescent="0.25">
      <c r="B104" s="4"/>
      <c r="C104" s="4"/>
      <c r="D104" s="4"/>
      <c r="E104" s="4"/>
      <c r="F104" s="4"/>
      <c r="G104" s="4"/>
      <c r="H104" s="4"/>
      <c r="I104" s="4"/>
      <c r="J104" s="4"/>
      <c r="K104" s="4"/>
      <c r="L104" s="4"/>
    </row>
    <row r="105" spans="1:13" x14ac:dyDescent="0.25">
      <c r="B105" s="4"/>
      <c r="C105" s="4"/>
      <c r="D105" s="4"/>
      <c r="E105" s="4"/>
      <c r="F105" s="4"/>
      <c r="G105" s="4"/>
      <c r="H105" s="4"/>
      <c r="I105" s="4"/>
      <c r="J105" s="4"/>
      <c r="K105" s="4"/>
      <c r="L105" s="4"/>
    </row>
    <row r="106" spans="1:13" x14ac:dyDescent="0.25">
      <c r="B106" s="4"/>
      <c r="C106" s="4"/>
      <c r="D106" s="4"/>
      <c r="E106" s="4"/>
      <c r="F106" s="4"/>
      <c r="G106" s="4"/>
      <c r="H106" s="4"/>
      <c r="I106" s="4"/>
      <c r="J106" s="4"/>
      <c r="K106" s="4"/>
      <c r="L106" s="4"/>
    </row>
    <row r="107" spans="1:13" s="4" customFormat="1" x14ac:dyDescent="0.25"/>
    <row r="108" spans="1:13" s="4" customFormat="1" x14ac:dyDescent="0.25"/>
    <row r="109" spans="1:13" s="4" customFormat="1" x14ac:dyDescent="0.25"/>
    <row r="110" spans="1:13" s="4" customFormat="1" x14ac:dyDescent="0.25"/>
    <row r="111" spans="1:13" s="4" customFormat="1" x14ac:dyDescent="0.25"/>
    <row r="112" spans="1:13"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row r="256" s="4" customFormat="1" x14ac:dyDescent="0.25"/>
    <row r="257" s="4" customFormat="1" x14ac:dyDescent="0.25"/>
    <row r="258" s="4" customFormat="1" x14ac:dyDescent="0.25"/>
    <row r="259" s="4" customFormat="1" x14ac:dyDescent="0.25"/>
    <row r="260" s="4" customFormat="1" x14ac:dyDescent="0.25"/>
    <row r="261" s="4" customFormat="1" x14ac:dyDescent="0.25"/>
    <row r="262" s="4" customFormat="1" x14ac:dyDescent="0.25"/>
    <row r="263" s="4" customFormat="1" x14ac:dyDescent="0.25"/>
    <row r="264" s="4" customFormat="1" x14ac:dyDescent="0.25"/>
    <row r="265" s="4" customFormat="1" x14ac:dyDescent="0.25"/>
    <row r="266" s="4" customFormat="1" x14ac:dyDescent="0.25"/>
    <row r="267" s="4" customFormat="1" x14ac:dyDescent="0.25"/>
    <row r="268" s="4" customFormat="1" x14ac:dyDescent="0.25"/>
    <row r="269" s="4" customFormat="1" x14ac:dyDescent="0.25"/>
    <row r="270" s="4" customFormat="1" x14ac:dyDescent="0.25"/>
    <row r="271" s="4" customFormat="1" x14ac:dyDescent="0.25"/>
    <row r="272" s="4" customFormat="1" x14ac:dyDescent="0.25"/>
    <row r="273" s="4" customFormat="1" x14ac:dyDescent="0.25"/>
    <row r="274" s="4" customFormat="1" x14ac:dyDescent="0.25"/>
    <row r="275" s="4" customFormat="1" x14ac:dyDescent="0.25"/>
    <row r="276" s="4" customFormat="1" x14ac:dyDescent="0.25"/>
    <row r="277" s="4" customFormat="1" x14ac:dyDescent="0.25"/>
    <row r="278" s="4" customFormat="1" x14ac:dyDescent="0.25"/>
    <row r="279" s="4" customFormat="1" x14ac:dyDescent="0.25"/>
    <row r="280" s="4" customFormat="1" x14ac:dyDescent="0.25"/>
    <row r="281" s="4" customFormat="1" x14ac:dyDescent="0.25"/>
    <row r="282" s="4" customFormat="1" x14ac:dyDescent="0.25"/>
    <row r="283" s="4" customFormat="1" x14ac:dyDescent="0.25"/>
    <row r="284" s="4" customFormat="1" x14ac:dyDescent="0.25"/>
    <row r="285" s="4" customFormat="1" x14ac:dyDescent="0.25"/>
    <row r="286" s="4" customFormat="1" x14ac:dyDescent="0.25"/>
    <row r="287" s="4" customFormat="1" x14ac:dyDescent="0.25"/>
    <row r="288" s="4" customFormat="1" x14ac:dyDescent="0.25"/>
    <row r="289" s="4" customFormat="1" x14ac:dyDescent="0.25"/>
    <row r="290" s="4" customFormat="1" x14ac:dyDescent="0.25"/>
    <row r="291" s="4" customFormat="1" x14ac:dyDescent="0.25"/>
    <row r="292" s="4" customFormat="1" x14ac:dyDescent="0.25"/>
    <row r="293" s="4" customFormat="1" x14ac:dyDescent="0.25"/>
    <row r="294" s="4" customFormat="1" x14ac:dyDescent="0.25"/>
    <row r="295" s="4" customFormat="1" x14ac:dyDescent="0.25"/>
    <row r="296" s="4" customFormat="1" x14ac:dyDescent="0.25"/>
    <row r="297" s="4" customFormat="1" x14ac:dyDescent="0.25"/>
    <row r="298" s="4" customFormat="1" x14ac:dyDescent="0.25"/>
    <row r="299" s="4" customFormat="1" x14ac:dyDescent="0.25"/>
    <row r="300" s="4" customFormat="1" x14ac:dyDescent="0.25"/>
    <row r="301" s="4" customFormat="1" x14ac:dyDescent="0.25"/>
    <row r="302" s="4" customFormat="1" x14ac:dyDescent="0.25"/>
    <row r="303" s="4" customFormat="1" x14ac:dyDescent="0.25"/>
    <row r="304" s="4" customFormat="1" x14ac:dyDescent="0.25"/>
    <row r="305" s="4" customFormat="1" x14ac:dyDescent="0.25"/>
    <row r="306" s="4" customFormat="1" x14ac:dyDescent="0.25"/>
    <row r="307" s="4" customFormat="1" x14ac:dyDescent="0.25"/>
    <row r="308" s="4" customFormat="1" x14ac:dyDescent="0.25"/>
    <row r="309" s="4" customFormat="1" x14ac:dyDescent="0.25"/>
    <row r="310" s="4" customFormat="1" x14ac:dyDescent="0.25"/>
    <row r="311" s="4" customFormat="1" x14ac:dyDescent="0.25"/>
    <row r="312" s="4" customFormat="1" x14ac:dyDescent="0.25"/>
    <row r="313" s="4" customFormat="1" x14ac:dyDescent="0.25"/>
    <row r="314" s="4" customFormat="1" x14ac:dyDescent="0.25"/>
    <row r="315" s="4" customFormat="1" x14ac:dyDescent="0.25"/>
    <row r="316" s="4" customFormat="1" x14ac:dyDescent="0.25"/>
    <row r="317" s="4" customFormat="1" x14ac:dyDescent="0.25"/>
    <row r="318" s="4" customFormat="1" x14ac:dyDescent="0.25"/>
    <row r="319" s="4" customFormat="1" x14ac:dyDescent="0.25"/>
    <row r="320"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sheetData>
  <mergeCells count="318">
    <mergeCell ref="B94:B95"/>
    <mergeCell ref="C94:C95"/>
    <mergeCell ref="D94:D95"/>
    <mergeCell ref="E94:E95"/>
    <mergeCell ref="B90:B91"/>
    <mergeCell ref="C90:C91"/>
    <mergeCell ref="D90:D91"/>
    <mergeCell ref="E90:E91"/>
    <mergeCell ref="B92:B93"/>
    <mergeCell ref="C92:C93"/>
    <mergeCell ref="D92:D93"/>
    <mergeCell ref="E92:E93"/>
    <mergeCell ref="B85:B89"/>
    <mergeCell ref="C85:C87"/>
    <mergeCell ref="D85:D87"/>
    <mergeCell ref="E85:E86"/>
    <mergeCell ref="C88:C89"/>
    <mergeCell ref="D88:D89"/>
    <mergeCell ref="B79:B80"/>
    <mergeCell ref="C79:C80"/>
    <mergeCell ref="D79:D80"/>
    <mergeCell ref="E79:E80"/>
    <mergeCell ref="B81:B82"/>
    <mergeCell ref="C81:C82"/>
    <mergeCell ref="D81:D82"/>
    <mergeCell ref="E81:E82"/>
    <mergeCell ref="B75:B76"/>
    <mergeCell ref="C75:C76"/>
    <mergeCell ref="D75:D76"/>
    <mergeCell ref="E75:E76"/>
    <mergeCell ref="B77:B78"/>
    <mergeCell ref="C77:C78"/>
    <mergeCell ref="D77:D78"/>
    <mergeCell ref="B69:B70"/>
    <mergeCell ref="C69:C70"/>
    <mergeCell ref="D69:D70"/>
    <mergeCell ref="E69:E70"/>
    <mergeCell ref="B71:B72"/>
    <mergeCell ref="C71:C72"/>
    <mergeCell ref="D71:D72"/>
    <mergeCell ref="E71:E72"/>
    <mergeCell ref="E77:E78"/>
    <mergeCell ref="B64:B66"/>
    <mergeCell ref="C64:C65"/>
    <mergeCell ref="D64:D65"/>
    <mergeCell ref="E64:E65"/>
    <mergeCell ref="B67:B68"/>
    <mergeCell ref="C67:C68"/>
    <mergeCell ref="D67:D68"/>
    <mergeCell ref="E67:E68"/>
    <mergeCell ref="B55:B57"/>
    <mergeCell ref="C55:C57"/>
    <mergeCell ref="D55:D57"/>
    <mergeCell ref="E55:E56"/>
    <mergeCell ref="B60:B63"/>
    <mergeCell ref="C60:C61"/>
    <mergeCell ref="C62:C63"/>
    <mergeCell ref="D60:D61"/>
    <mergeCell ref="D62:D63"/>
    <mergeCell ref="E60:E61"/>
    <mergeCell ref="B50:B52"/>
    <mergeCell ref="C50:C51"/>
    <mergeCell ref="D50:D51"/>
    <mergeCell ref="E50:E51"/>
    <mergeCell ref="B53:B54"/>
    <mergeCell ref="C53:C54"/>
    <mergeCell ref="D53:D54"/>
    <mergeCell ref="E53:E54"/>
    <mergeCell ref="E46:E47"/>
    <mergeCell ref="B48:B49"/>
    <mergeCell ref="C48:C49"/>
    <mergeCell ref="D48:D49"/>
    <mergeCell ref="E48:E49"/>
    <mergeCell ref="B40:B43"/>
    <mergeCell ref="C40:C43"/>
    <mergeCell ref="B46:B47"/>
    <mergeCell ref="C46:C47"/>
    <mergeCell ref="D46:D47"/>
    <mergeCell ref="E36:E37"/>
    <mergeCell ref="B38:B39"/>
    <mergeCell ref="C38:C39"/>
    <mergeCell ref="D38:D39"/>
    <mergeCell ref="E38:E39"/>
    <mergeCell ref="D40:D41"/>
    <mergeCell ref="E40:E41"/>
    <mergeCell ref="B33:B35"/>
    <mergeCell ref="C33:C35"/>
    <mergeCell ref="D33:D35"/>
    <mergeCell ref="B36:B37"/>
    <mergeCell ref="C36:C37"/>
    <mergeCell ref="D36:D37"/>
    <mergeCell ref="B25:B26"/>
    <mergeCell ref="C25:C26"/>
    <mergeCell ref="D25:D26"/>
    <mergeCell ref="E25:E26"/>
    <mergeCell ref="B27:B30"/>
    <mergeCell ref="C27:C28"/>
    <mergeCell ref="C29:C30"/>
    <mergeCell ref="D27:D28"/>
    <mergeCell ref="D29:D30"/>
    <mergeCell ref="B21:B24"/>
    <mergeCell ref="C21:C22"/>
    <mergeCell ref="D21:D22"/>
    <mergeCell ref="E21:E22"/>
    <mergeCell ref="C23:C24"/>
    <mergeCell ref="D23:D24"/>
    <mergeCell ref="E23:E24"/>
    <mergeCell ref="E27:E28"/>
    <mergeCell ref="B16:B20"/>
    <mergeCell ref="C16:C17"/>
    <mergeCell ref="D16:D17"/>
    <mergeCell ref="E16:E17"/>
    <mergeCell ref="C18:C20"/>
    <mergeCell ref="D18:D19"/>
    <mergeCell ref="E18:E19"/>
    <mergeCell ref="B1:L1"/>
    <mergeCell ref="B2:L2"/>
    <mergeCell ref="B6:B15"/>
    <mergeCell ref="C6:C11"/>
    <mergeCell ref="C12:C15"/>
    <mergeCell ref="D14:D15"/>
    <mergeCell ref="D9:D11"/>
    <mergeCell ref="F16:F17"/>
    <mergeCell ref="G16:G17"/>
    <mergeCell ref="H16:H17"/>
    <mergeCell ref="I16:I17"/>
    <mergeCell ref="J16:J17"/>
    <mergeCell ref="K16:K17"/>
    <mergeCell ref="L16:L17"/>
    <mergeCell ref="F18:F19"/>
    <mergeCell ref="G18:G19"/>
    <mergeCell ref="H18:H19"/>
    <mergeCell ref="I18:I19"/>
    <mergeCell ref="J18:J19"/>
    <mergeCell ref="K18:K19"/>
    <mergeCell ref="L18:L19"/>
    <mergeCell ref="F21:F22"/>
    <mergeCell ref="G21:G22"/>
    <mergeCell ref="H21:H22"/>
    <mergeCell ref="I21:I22"/>
    <mergeCell ref="J21:J22"/>
    <mergeCell ref="K21:K22"/>
    <mergeCell ref="L21:L22"/>
    <mergeCell ref="F23:F24"/>
    <mergeCell ref="G23:G24"/>
    <mergeCell ref="H23:H24"/>
    <mergeCell ref="I23:I24"/>
    <mergeCell ref="J23:J24"/>
    <mergeCell ref="K23:K24"/>
    <mergeCell ref="L23:L24"/>
    <mergeCell ref="F25:F26"/>
    <mergeCell ref="G25:G26"/>
    <mergeCell ref="H25:H26"/>
    <mergeCell ref="I25:I26"/>
    <mergeCell ref="J25:J26"/>
    <mergeCell ref="K25:K26"/>
    <mergeCell ref="L25:L26"/>
    <mergeCell ref="F27:F28"/>
    <mergeCell ref="G27:G28"/>
    <mergeCell ref="H27:H28"/>
    <mergeCell ref="I27:I28"/>
    <mergeCell ref="J27:J28"/>
    <mergeCell ref="K27:K28"/>
    <mergeCell ref="L27:L28"/>
    <mergeCell ref="E33:E34"/>
    <mergeCell ref="F33:F34"/>
    <mergeCell ref="G33:G34"/>
    <mergeCell ref="H33:H34"/>
    <mergeCell ref="I33:I34"/>
    <mergeCell ref="J33:J34"/>
    <mergeCell ref="K33:K34"/>
    <mergeCell ref="L33:L34"/>
    <mergeCell ref="F36:F37"/>
    <mergeCell ref="G36:G37"/>
    <mergeCell ref="H36:H37"/>
    <mergeCell ref="I36:I37"/>
    <mergeCell ref="J36:J37"/>
    <mergeCell ref="K36:K37"/>
    <mergeCell ref="L36:L37"/>
    <mergeCell ref="F38:F39"/>
    <mergeCell ref="G38:G39"/>
    <mergeCell ref="H38:H39"/>
    <mergeCell ref="I38:I39"/>
    <mergeCell ref="J38:J39"/>
    <mergeCell ref="K38:K39"/>
    <mergeCell ref="L38:L39"/>
    <mergeCell ref="F40:F41"/>
    <mergeCell ref="G40:G41"/>
    <mergeCell ref="H40:H41"/>
    <mergeCell ref="I40:I41"/>
    <mergeCell ref="J40:J41"/>
    <mergeCell ref="K40:K41"/>
    <mergeCell ref="L40:L41"/>
    <mergeCell ref="F46:F47"/>
    <mergeCell ref="G46:G47"/>
    <mergeCell ref="H46:H47"/>
    <mergeCell ref="I46:I47"/>
    <mergeCell ref="J46:J47"/>
    <mergeCell ref="K46:K47"/>
    <mergeCell ref="L46:L47"/>
    <mergeCell ref="F48:F49"/>
    <mergeCell ref="G48:G49"/>
    <mergeCell ref="H48:H49"/>
    <mergeCell ref="I48:I49"/>
    <mergeCell ref="J48:J49"/>
    <mergeCell ref="K48:K49"/>
    <mergeCell ref="L48:L49"/>
    <mergeCell ref="F50:F51"/>
    <mergeCell ref="G50:G51"/>
    <mergeCell ref="H50:H51"/>
    <mergeCell ref="I50:I51"/>
    <mergeCell ref="J50:J51"/>
    <mergeCell ref="K50:K51"/>
    <mergeCell ref="L50:L51"/>
    <mergeCell ref="F53:F54"/>
    <mergeCell ref="G53:G54"/>
    <mergeCell ref="H53:H54"/>
    <mergeCell ref="I53:I54"/>
    <mergeCell ref="J53:J54"/>
    <mergeCell ref="K53:K54"/>
    <mergeCell ref="L53:L54"/>
    <mergeCell ref="F55:F56"/>
    <mergeCell ref="G55:G56"/>
    <mergeCell ref="H55:H56"/>
    <mergeCell ref="I55:I56"/>
    <mergeCell ref="J55:J56"/>
    <mergeCell ref="K55:K56"/>
    <mergeCell ref="L55:L56"/>
    <mergeCell ref="F60:F61"/>
    <mergeCell ref="G60:G61"/>
    <mergeCell ref="H60:H61"/>
    <mergeCell ref="I60:I61"/>
    <mergeCell ref="J60:J61"/>
    <mergeCell ref="K60:K61"/>
    <mergeCell ref="F64:F65"/>
    <mergeCell ref="G64:G65"/>
    <mergeCell ref="H64:H65"/>
    <mergeCell ref="I64:I65"/>
    <mergeCell ref="J64:J65"/>
    <mergeCell ref="K64:K65"/>
    <mergeCell ref="L64:L65"/>
    <mergeCell ref="F67:F68"/>
    <mergeCell ref="G67:G68"/>
    <mergeCell ref="H67:H68"/>
    <mergeCell ref="I67:I68"/>
    <mergeCell ref="J67:J68"/>
    <mergeCell ref="K67:K68"/>
    <mergeCell ref="L67:L68"/>
    <mergeCell ref="F69:F70"/>
    <mergeCell ref="G69:G70"/>
    <mergeCell ref="H69:H70"/>
    <mergeCell ref="I69:I70"/>
    <mergeCell ref="J69:J70"/>
    <mergeCell ref="K69:K70"/>
    <mergeCell ref="L69:L70"/>
    <mergeCell ref="F71:F72"/>
    <mergeCell ref="G71:G72"/>
    <mergeCell ref="H71:H72"/>
    <mergeCell ref="I71:I72"/>
    <mergeCell ref="J71:J72"/>
    <mergeCell ref="K71:K72"/>
    <mergeCell ref="L71:L72"/>
    <mergeCell ref="F75:F76"/>
    <mergeCell ref="G75:G76"/>
    <mergeCell ref="H75:H76"/>
    <mergeCell ref="I75:I76"/>
    <mergeCell ref="J75:J76"/>
    <mergeCell ref="K75:K76"/>
    <mergeCell ref="L75:L76"/>
    <mergeCell ref="F77:F78"/>
    <mergeCell ref="G77:G78"/>
    <mergeCell ref="H77:H78"/>
    <mergeCell ref="I77:I78"/>
    <mergeCell ref="J77:J78"/>
    <mergeCell ref="K77:K78"/>
    <mergeCell ref="L77:L78"/>
    <mergeCell ref="F79:F80"/>
    <mergeCell ref="G79:G80"/>
    <mergeCell ref="H79:H80"/>
    <mergeCell ref="I79:I80"/>
    <mergeCell ref="J79:J80"/>
    <mergeCell ref="K79:K80"/>
    <mergeCell ref="L79:L80"/>
    <mergeCell ref="F81:F82"/>
    <mergeCell ref="G81:G82"/>
    <mergeCell ref="H81:H82"/>
    <mergeCell ref="I81:I82"/>
    <mergeCell ref="J81:J82"/>
    <mergeCell ref="K81:K82"/>
    <mergeCell ref="L81:L82"/>
    <mergeCell ref="F85:F86"/>
    <mergeCell ref="G85:G86"/>
    <mergeCell ref="H85:H86"/>
    <mergeCell ref="I85:I86"/>
    <mergeCell ref="J85:J86"/>
    <mergeCell ref="K85:K86"/>
    <mergeCell ref="L85:L86"/>
    <mergeCell ref="F94:F95"/>
    <mergeCell ref="G94:G95"/>
    <mergeCell ref="H94:H95"/>
    <mergeCell ref="I94:I95"/>
    <mergeCell ref="J94:J95"/>
    <mergeCell ref="K94:K95"/>
    <mergeCell ref="L94:L95"/>
    <mergeCell ref="F90:F91"/>
    <mergeCell ref="G90:G91"/>
    <mergeCell ref="H90:H91"/>
    <mergeCell ref="I90:I91"/>
    <mergeCell ref="J90:J91"/>
    <mergeCell ref="K90:K91"/>
    <mergeCell ref="L90:L91"/>
    <mergeCell ref="F92:F93"/>
    <mergeCell ref="G92:G93"/>
    <mergeCell ref="H92:H93"/>
    <mergeCell ref="I92:I93"/>
    <mergeCell ref="J92:J93"/>
    <mergeCell ref="K92:K93"/>
    <mergeCell ref="L92:L93"/>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32"/>
  <sheetViews>
    <sheetView workbookViewId="0"/>
  </sheetViews>
  <sheetFormatPr baseColWidth="10" defaultRowHeight="15" x14ac:dyDescent="0.25"/>
  <cols>
    <col min="1" max="1" width="27.28515625" style="34" customWidth="1"/>
    <col min="2" max="2" width="23.85546875" customWidth="1"/>
    <col min="3" max="3" width="17.140625" customWidth="1"/>
    <col min="4" max="4" width="17.42578125" customWidth="1"/>
    <col min="5" max="5" width="19.85546875" customWidth="1"/>
    <col min="13" max="14" width="11.42578125" style="4"/>
    <col min="15" max="15" width="11.42578125" style="4" customWidth="1"/>
    <col min="16" max="51" width="11.42578125" style="4"/>
  </cols>
  <sheetData>
    <row r="1" spans="1:51" ht="36.75" customHeight="1" x14ac:dyDescent="0.25">
      <c r="B1" s="382" t="s">
        <v>208</v>
      </c>
      <c r="C1" s="382"/>
      <c r="D1" s="382"/>
      <c r="E1" s="382"/>
      <c r="F1" s="382"/>
      <c r="G1" s="382"/>
      <c r="H1" s="382"/>
      <c r="I1" s="382"/>
      <c r="J1" s="382"/>
      <c r="K1" s="382"/>
      <c r="L1" s="382"/>
    </row>
    <row r="2" spans="1:51" ht="30.75" customHeight="1" x14ac:dyDescent="0.25">
      <c r="B2" s="413"/>
      <c r="C2" s="413"/>
      <c r="D2" s="413"/>
      <c r="E2" s="413"/>
      <c r="F2" s="413"/>
      <c r="G2" s="413"/>
      <c r="H2" s="413"/>
      <c r="I2" s="413"/>
      <c r="J2" s="413"/>
      <c r="K2" s="413"/>
      <c r="L2" s="413"/>
    </row>
    <row r="3" spans="1:51" ht="20.25" customHeight="1" x14ac:dyDescent="0.25">
      <c r="B3" s="6"/>
      <c r="C3" s="6"/>
      <c r="D3" s="6"/>
      <c r="E3" s="6"/>
      <c r="F3" s="6"/>
      <c r="G3" s="6"/>
      <c r="H3" s="6"/>
      <c r="I3" s="6"/>
      <c r="J3" s="6"/>
      <c r="K3" s="6"/>
      <c r="L3" s="6"/>
    </row>
    <row r="4" spans="1:51" ht="45" x14ac:dyDescent="0.25">
      <c r="B4" s="171" t="s">
        <v>60</v>
      </c>
      <c r="C4" s="171" t="s">
        <v>7</v>
      </c>
      <c r="D4" s="171" t="s">
        <v>8</v>
      </c>
      <c r="E4" s="171" t="s">
        <v>9</v>
      </c>
      <c r="F4" s="172" t="s">
        <v>10</v>
      </c>
      <c r="G4" s="173" t="s">
        <v>11</v>
      </c>
      <c r="H4" s="173" t="s">
        <v>12</v>
      </c>
      <c r="I4" s="173" t="s">
        <v>13</v>
      </c>
      <c r="J4" s="173" t="s">
        <v>14</v>
      </c>
      <c r="K4" s="171" t="s">
        <v>15</v>
      </c>
      <c r="L4" s="171" t="s">
        <v>16</v>
      </c>
    </row>
    <row r="5" spans="1:51" s="2" customFormat="1" ht="22.5" customHeight="1" x14ac:dyDescent="0.25">
      <c r="A5" s="34"/>
      <c r="B5" s="131" t="s">
        <v>58</v>
      </c>
      <c r="C5" s="40"/>
      <c r="D5" s="38"/>
      <c r="E5" s="39"/>
      <c r="F5" s="36"/>
      <c r="G5" s="36"/>
      <c r="H5" s="36"/>
      <c r="I5" s="36"/>
      <c r="J5" s="36"/>
      <c r="K5" s="36"/>
      <c r="L5" s="37"/>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row>
    <row r="6" spans="1:51" s="2" customFormat="1" x14ac:dyDescent="0.25">
      <c r="A6" s="34"/>
      <c r="B6" s="403" t="s">
        <v>18</v>
      </c>
      <c r="C6" s="392" t="s">
        <v>50</v>
      </c>
      <c r="D6" s="393" t="s">
        <v>52</v>
      </c>
      <c r="E6" s="394" t="s">
        <v>2</v>
      </c>
      <c r="F6" s="383"/>
      <c r="G6" s="385">
        <v>1</v>
      </c>
      <c r="H6" s="385">
        <v>1</v>
      </c>
      <c r="I6" s="385">
        <v>3</v>
      </c>
      <c r="J6" s="385">
        <v>5</v>
      </c>
      <c r="K6" s="385"/>
      <c r="L6" s="387">
        <v>10</v>
      </c>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row>
    <row r="7" spans="1:51" x14ac:dyDescent="0.25">
      <c r="B7" s="404"/>
      <c r="C7" s="383"/>
      <c r="D7" s="385"/>
      <c r="E7" s="387"/>
      <c r="F7" s="383"/>
      <c r="G7" s="385"/>
      <c r="H7" s="385"/>
      <c r="I7" s="385"/>
      <c r="J7" s="385"/>
      <c r="K7" s="385"/>
      <c r="L7" s="387"/>
    </row>
    <row r="8" spans="1:51" ht="19.5" customHeight="1" x14ac:dyDescent="0.25">
      <c r="B8" s="404"/>
      <c r="C8" s="383"/>
      <c r="D8" s="22" t="s">
        <v>53</v>
      </c>
      <c r="E8" s="25" t="s">
        <v>2</v>
      </c>
      <c r="F8" s="65"/>
      <c r="G8" s="65"/>
      <c r="H8" s="65"/>
      <c r="I8" s="65">
        <v>1</v>
      </c>
      <c r="J8" s="65">
        <v>1</v>
      </c>
      <c r="K8" s="65">
        <v>2</v>
      </c>
      <c r="L8" s="68">
        <v>4</v>
      </c>
    </row>
    <row r="9" spans="1:51" ht="19.5" customHeight="1" x14ac:dyDescent="0.25">
      <c r="B9" s="404"/>
      <c r="C9" s="383"/>
      <c r="D9" s="385" t="s">
        <v>54</v>
      </c>
      <c r="E9" s="25" t="s">
        <v>2</v>
      </c>
      <c r="F9" s="65">
        <v>1</v>
      </c>
      <c r="G9" s="65">
        <v>2</v>
      </c>
      <c r="H9" s="65">
        <v>7</v>
      </c>
      <c r="I9" s="65">
        <v>3</v>
      </c>
      <c r="J9" s="65">
        <v>2</v>
      </c>
      <c r="K9" s="65">
        <v>2</v>
      </c>
      <c r="L9" s="68">
        <v>17</v>
      </c>
    </row>
    <row r="10" spans="1:51" ht="19.5" customHeight="1" x14ac:dyDescent="0.25">
      <c r="B10" s="404"/>
      <c r="C10" s="383"/>
      <c r="D10" s="385"/>
      <c r="E10" s="25" t="s">
        <v>4</v>
      </c>
      <c r="F10" s="65"/>
      <c r="G10" s="65"/>
      <c r="H10" s="65"/>
      <c r="I10" s="65"/>
      <c r="J10" s="65"/>
      <c r="K10" s="65">
        <v>1</v>
      </c>
      <c r="L10" s="68">
        <v>1</v>
      </c>
    </row>
    <row r="11" spans="1:51" ht="19.5" customHeight="1" x14ac:dyDescent="0.25">
      <c r="B11" s="404"/>
      <c r="C11" s="384"/>
      <c r="D11" s="386"/>
      <c r="E11" s="75" t="s">
        <v>57</v>
      </c>
      <c r="F11" s="65">
        <v>3</v>
      </c>
      <c r="G11" s="65">
        <v>5</v>
      </c>
      <c r="H11" s="65"/>
      <c r="I11" s="65"/>
      <c r="J11" s="65"/>
      <c r="K11" s="65"/>
      <c r="L11" s="68">
        <v>8</v>
      </c>
    </row>
    <row r="12" spans="1:51" ht="19.5" customHeight="1" x14ac:dyDescent="0.25">
      <c r="B12" s="404"/>
      <c r="C12" s="392" t="s">
        <v>51</v>
      </c>
      <c r="D12" s="32" t="s">
        <v>52</v>
      </c>
      <c r="E12" s="33" t="s">
        <v>2</v>
      </c>
      <c r="F12" s="65"/>
      <c r="G12" s="65">
        <v>1</v>
      </c>
      <c r="H12" s="65">
        <v>3</v>
      </c>
      <c r="I12" s="65">
        <v>1</v>
      </c>
      <c r="J12" s="65"/>
      <c r="K12" s="65"/>
      <c r="L12" s="68">
        <v>5</v>
      </c>
    </row>
    <row r="13" spans="1:51" ht="21.75" customHeight="1" x14ac:dyDescent="0.25">
      <c r="B13" s="404"/>
      <c r="C13" s="383"/>
      <c r="D13" s="22" t="s">
        <v>53</v>
      </c>
      <c r="E13" s="25" t="s">
        <v>2</v>
      </c>
      <c r="F13" s="65"/>
      <c r="G13" s="65"/>
      <c r="H13" s="65"/>
      <c r="I13" s="65"/>
      <c r="J13" s="65">
        <v>1</v>
      </c>
      <c r="K13" s="65"/>
      <c r="L13" s="68">
        <v>1</v>
      </c>
    </row>
    <row r="14" spans="1:51" ht="20.25" customHeight="1" x14ac:dyDescent="0.25">
      <c r="B14" s="404"/>
      <c r="C14" s="383"/>
      <c r="D14" s="385" t="s">
        <v>54</v>
      </c>
      <c r="E14" s="25" t="s">
        <v>2</v>
      </c>
      <c r="F14" s="65">
        <v>2</v>
      </c>
      <c r="G14" s="65">
        <v>19</v>
      </c>
      <c r="H14" s="65">
        <v>16</v>
      </c>
      <c r="I14" s="65">
        <v>5</v>
      </c>
      <c r="J14" s="65"/>
      <c r="K14" s="65"/>
      <c r="L14" s="68">
        <v>42</v>
      </c>
    </row>
    <row r="15" spans="1:51" ht="19.5" customHeight="1" x14ac:dyDescent="0.25">
      <c r="B15" s="405"/>
      <c r="C15" s="384"/>
      <c r="D15" s="386"/>
      <c r="E15" s="75" t="s">
        <v>57</v>
      </c>
      <c r="F15" s="65">
        <v>2</v>
      </c>
      <c r="G15" s="65">
        <v>1</v>
      </c>
      <c r="H15" s="65"/>
      <c r="I15" s="65"/>
      <c r="J15" s="65"/>
      <c r="K15" s="65"/>
      <c r="L15" s="68">
        <v>3</v>
      </c>
    </row>
    <row r="16" spans="1:51" ht="19.5" customHeight="1" x14ac:dyDescent="0.25">
      <c r="B16" s="403" t="s">
        <v>19</v>
      </c>
      <c r="C16" s="392" t="s">
        <v>50</v>
      </c>
      <c r="D16" s="393" t="s">
        <v>54</v>
      </c>
      <c r="E16" s="394" t="s">
        <v>2</v>
      </c>
      <c r="F16" s="383"/>
      <c r="G16" s="385"/>
      <c r="H16" s="385"/>
      <c r="I16" s="385"/>
      <c r="J16" s="385">
        <v>1</v>
      </c>
      <c r="K16" s="385"/>
      <c r="L16" s="387">
        <v>1</v>
      </c>
    </row>
    <row r="17" spans="2:12" ht="20.25" customHeight="1" x14ac:dyDescent="0.25">
      <c r="B17" s="404"/>
      <c r="C17" s="384"/>
      <c r="D17" s="386"/>
      <c r="E17" s="388"/>
      <c r="F17" s="383"/>
      <c r="G17" s="385"/>
      <c r="H17" s="385"/>
      <c r="I17" s="385"/>
      <c r="J17" s="385"/>
      <c r="K17" s="385"/>
      <c r="L17" s="387"/>
    </row>
    <row r="18" spans="2:12" ht="21.75" customHeight="1" x14ac:dyDescent="0.25">
      <c r="B18" s="404"/>
      <c r="C18" s="392" t="s">
        <v>51</v>
      </c>
      <c r="D18" s="32" t="s">
        <v>52</v>
      </c>
      <c r="E18" s="33" t="s">
        <v>2</v>
      </c>
      <c r="F18" s="65"/>
      <c r="G18" s="65"/>
      <c r="H18" s="65">
        <v>1</v>
      </c>
      <c r="I18" s="65"/>
      <c r="J18" s="65"/>
      <c r="K18" s="65"/>
      <c r="L18" s="68">
        <v>1</v>
      </c>
    </row>
    <row r="19" spans="2:12" ht="20.25" customHeight="1" x14ac:dyDescent="0.25">
      <c r="B19" s="405"/>
      <c r="C19" s="384"/>
      <c r="D19" s="74" t="s">
        <v>54</v>
      </c>
      <c r="E19" s="75" t="s">
        <v>2</v>
      </c>
      <c r="F19" s="65"/>
      <c r="G19" s="65">
        <v>4</v>
      </c>
      <c r="H19" s="65">
        <v>4</v>
      </c>
      <c r="I19" s="65"/>
      <c r="J19" s="65"/>
      <c r="K19" s="65"/>
      <c r="L19" s="68">
        <v>8</v>
      </c>
    </row>
    <row r="20" spans="2:12" ht="20.25" customHeight="1" x14ac:dyDescent="0.25">
      <c r="B20" s="403" t="s">
        <v>20</v>
      </c>
      <c r="C20" s="392" t="s">
        <v>50</v>
      </c>
      <c r="D20" s="393" t="s">
        <v>54</v>
      </c>
      <c r="E20" s="394" t="s">
        <v>2</v>
      </c>
      <c r="F20" s="383"/>
      <c r="G20" s="385"/>
      <c r="H20" s="385">
        <v>1</v>
      </c>
      <c r="I20" s="385"/>
      <c r="J20" s="385"/>
      <c r="K20" s="385"/>
      <c r="L20" s="387">
        <v>1</v>
      </c>
    </row>
    <row r="21" spans="2:12" x14ac:dyDescent="0.25">
      <c r="B21" s="404"/>
      <c r="C21" s="384"/>
      <c r="D21" s="386"/>
      <c r="E21" s="388"/>
      <c r="F21" s="383"/>
      <c r="G21" s="385"/>
      <c r="H21" s="385"/>
      <c r="I21" s="385"/>
      <c r="J21" s="385"/>
      <c r="K21" s="385"/>
      <c r="L21" s="387"/>
    </row>
    <row r="22" spans="2:12" ht="26.25" customHeight="1" x14ac:dyDescent="0.25">
      <c r="B22" s="405"/>
      <c r="C22" s="76" t="s">
        <v>51</v>
      </c>
      <c r="D22" s="74" t="s">
        <v>54</v>
      </c>
      <c r="E22" s="75" t="s">
        <v>2</v>
      </c>
      <c r="F22" s="65">
        <v>2</v>
      </c>
      <c r="G22" s="65">
        <v>2</v>
      </c>
      <c r="H22" s="65">
        <v>2</v>
      </c>
      <c r="I22" s="65"/>
      <c r="J22" s="65"/>
      <c r="K22" s="65"/>
      <c r="L22" s="68">
        <v>6</v>
      </c>
    </row>
    <row r="23" spans="2:12" x14ac:dyDescent="0.25">
      <c r="B23" s="403" t="s">
        <v>21</v>
      </c>
      <c r="C23" s="392" t="s">
        <v>51</v>
      </c>
      <c r="D23" s="393" t="s">
        <v>54</v>
      </c>
      <c r="E23" s="394" t="s">
        <v>2</v>
      </c>
      <c r="F23" s="383">
        <v>1</v>
      </c>
      <c r="G23" s="385">
        <v>2</v>
      </c>
      <c r="H23" s="385">
        <v>1</v>
      </c>
      <c r="I23" s="385"/>
      <c r="J23" s="385"/>
      <c r="K23" s="385"/>
      <c r="L23" s="387">
        <v>4</v>
      </c>
    </row>
    <row r="24" spans="2:12" x14ac:dyDescent="0.25">
      <c r="B24" s="405"/>
      <c r="C24" s="384"/>
      <c r="D24" s="386"/>
      <c r="E24" s="388"/>
      <c r="F24" s="383"/>
      <c r="G24" s="385"/>
      <c r="H24" s="385"/>
      <c r="I24" s="385"/>
      <c r="J24" s="385"/>
      <c r="K24" s="385"/>
      <c r="L24" s="387"/>
    </row>
    <row r="25" spans="2:12" x14ac:dyDescent="0.25">
      <c r="B25" s="403" t="s">
        <v>22</v>
      </c>
      <c r="C25" s="392" t="s">
        <v>50</v>
      </c>
      <c r="D25" s="393" t="s">
        <v>54</v>
      </c>
      <c r="E25" s="394" t="s">
        <v>2</v>
      </c>
      <c r="F25" s="383"/>
      <c r="G25" s="385">
        <v>1</v>
      </c>
      <c r="H25" s="385">
        <v>1</v>
      </c>
      <c r="I25" s="385">
        <v>1</v>
      </c>
      <c r="J25" s="385"/>
      <c r="K25" s="385"/>
      <c r="L25" s="387">
        <v>3</v>
      </c>
    </row>
    <row r="26" spans="2:12" x14ac:dyDescent="0.25">
      <c r="B26" s="404"/>
      <c r="C26" s="384"/>
      <c r="D26" s="386"/>
      <c r="E26" s="388"/>
      <c r="F26" s="383"/>
      <c r="G26" s="385"/>
      <c r="H26" s="385"/>
      <c r="I26" s="385"/>
      <c r="J26" s="385"/>
      <c r="K26" s="385"/>
      <c r="L26" s="387"/>
    </row>
    <row r="27" spans="2:12" x14ac:dyDescent="0.25">
      <c r="B27" s="404"/>
      <c r="C27" s="383" t="s">
        <v>51</v>
      </c>
      <c r="D27" s="385" t="s">
        <v>54</v>
      </c>
      <c r="E27" s="25" t="s">
        <v>2</v>
      </c>
      <c r="F27" s="65">
        <v>1</v>
      </c>
      <c r="G27" s="65">
        <v>2</v>
      </c>
      <c r="H27" s="65">
        <v>3</v>
      </c>
      <c r="I27" s="65"/>
      <c r="J27" s="65"/>
      <c r="K27" s="65"/>
      <c r="L27" s="68">
        <v>6</v>
      </c>
    </row>
    <row r="28" spans="2:12" x14ac:dyDescent="0.25">
      <c r="B28" s="405"/>
      <c r="C28" s="384"/>
      <c r="D28" s="386"/>
      <c r="E28" s="25" t="s">
        <v>57</v>
      </c>
      <c r="F28" s="65"/>
      <c r="G28" s="65">
        <v>1</v>
      </c>
      <c r="H28" s="65"/>
      <c r="I28" s="65"/>
      <c r="J28" s="65"/>
      <c r="K28" s="65"/>
      <c r="L28" s="68">
        <v>1</v>
      </c>
    </row>
    <row r="29" spans="2:12" x14ac:dyDescent="0.25">
      <c r="B29" s="193" t="s">
        <v>6</v>
      </c>
      <c r="C29" s="190"/>
      <c r="D29" s="191"/>
      <c r="E29" s="192"/>
      <c r="F29" s="181">
        <f>SUM(F6:F28)</f>
        <v>12</v>
      </c>
      <c r="G29" s="181">
        <f>SUM(G6:G28)</f>
        <v>41</v>
      </c>
      <c r="H29" s="181">
        <f>SUM(H6:H28)</f>
        <v>40</v>
      </c>
      <c r="I29" s="181">
        <f>SUM(I6:I28)</f>
        <v>14</v>
      </c>
      <c r="J29" s="181">
        <f>SUM(J6:J28)</f>
        <v>10</v>
      </c>
      <c r="K29" s="181">
        <f t="shared" ref="K29" si="0">SUM(K6:K28)</f>
        <v>5</v>
      </c>
      <c r="L29" s="182">
        <f>SUM(L6:L28)</f>
        <v>122</v>
      </c>
    </row>
    <row r="30" spans="2:12" ht="24" customHeight="1" x14ac:dyDescent="0.25">
      <c r="B30" s="131" t="s">
        <v>23</v>
      </c>
      <c r="C30" s="40"/>
      <c r="D30" s="38"/>
      <c r="E30" s="39"/>
      <c r="F30" s="36"/>
      <c r="G30" s="36"/>
      <c r="H30" s="36"/>
      <c r="I30" s="36"/>
      <c r="J30" s="36"/>
      <c r="K30" s="36"/>
      <c r="L30" s="37"/>
    </row>
    <row r="31" spans="2:12" x14ac:dyDescent="0.25">
      <c r="B31" s="403" t="s">
        <v>24</v>
      </c>
      <c r="C31" s="392" t="s">
        <v>51</v>
      </c>
      <c r="D31" s="393" t="s">
        <v>54</v>
      </c>
      <c r="E31" s="394" t="s">
        <v>2</v>
      </c>
      <c r="F31" s="383">
        <v>2</v>
      </c>
      <c r="G31" s="385">
        <v>1</v>
      </c>
      <c r="H31" s="385">
        <v>1</v>
      </c>
      <c r="I31" s="385">
        <v>1</v>
      </c>
      <c r="J31" s="385"/>
      <c r="K31" s="385"/>
      <c r="L31" s="387">
        <v>5</v>
      </c>
    </row>
    <row r="32" spans="2:12" x14ac:dyDescent="0.25">
      <c r="B32" s="404"/>
      <c r="C32" s="383"/>
      <c r="D32" s="385"/>
      <c r="E32" s="387"/>
      <c r="F32" s="383"/>
      <c r="G32" s="385"/>
      <c r="H32" s="385"/>
      <c r="I32" s="385"/>
      <c r="J32" s="385"/>
      <c r="K32" s="385"/>
      <c r="L32" s="387"/>
    </row>
    <row r="33" spans="2:16" ht="21.75" customHeight="1" x14ac:dyDescent="0.25">
      <c r="B33" s="405"/>
      <c r="C33" s="384"/>
      <c r="D33" s="386"/>
      <c r="E33" s="75" t="s">
        <v>57</v>
      </c>
      <c r="F33" s="65">
        <v>1</v>
      </c>
      <c r="G33" s="65">
        <v>1</v>
      </c>
      <c r="H33" s="65"/>
      <c r="I33" s="65"/>
      <c r="J33" s="65"/>
      <c r="K33" s="65"/>
      <c r="L33" s="68">
        <v>2</v>
      </c>
    </row>
    <row r="34" spans="2:16" x14ac:dyDescent="0.25">
      <c r="B34" s="403" t="s">
        <v>25</v>
      </c>
      <c r="C34" s="392" t="s">
        <v>50</v>
      </c>
      <c r="D34" s="393" t="s">
        <v>54</v>
      </c>
      <c r="E34" s="394" t="s">
        <v>57</v>
      </c>
      <c r="F34" s="383">
        <v>1</v>
      </c>
      <c r="G34" s="385"/>
      <c r="H34" s="385"/>
      <c r="I34" s="385"/>
      <c r="J34" s="385"/>
      <c r="K34" s="385"/>
      <c r="L34" s="387">
        <v>1</v>
      </c>
    </row>
    <row r="35" spans="2:16" x14ac:dyDescent="0.25">
      <c r="B35" s="404"/>
      <c r="C35" s="384"/>
      <c r="D35" s="386"/>
      <c r="E35" s="388"/>
      <c r="F35" s="383"/>
      <c r="G35" s="385"/>
      <c r="H35" s="385"/>
      <c r="I35" s="385"/>
      <c r="J35" s="385"/>
      <c r="K35" s="385"/>
      <c r="L35" s="387"/>
    </row>
    <row r="36" spans="2:16" ht="26.25" customHeight="1" x14ac:dyDescent="0.25">
      <c r="B36" s="405"/>
      <c r="C36" s="76" t="s">
        <v>51</v>
      </c>
      <c r="D36" s="74" t="s">
        <v>54</v>
      </c>
      <c r="E36" s="75" t="s">
        <v>2</v>
      </c>
      <c r="F36" s="65"/>
      <c r="G36" s="65">
        <v>2</v>
      </c>
      <c r="H36" s="65">
        <v>1</v>
      </c>
      <c r="I36" s="65"/>
      <c r="J36" s="65"/>
      <c r="K36" s="65"/>
      <c r="L36" s="68">
        <v>3</v>
      </c>
    </row>
    <row r="37" spans="2:16" x14ac:dyDescent="0.25">
      <c r="B37" s="403" t="s">
        <v>26</v>
      </c>
      <c r="C37" s="392" t="s">
        <v>51</v>
      </c>
      <c r="D37" s="393" t="s">
        <v>54</v>
      </c>
      <c r="E37" s="394" t="s">
        <v>2</v>
      </c>
      <c r="F37" s="383"/>
      <c r="G37" s="385">
        <v>2</v>
      </c>
      <c r="H37" s="385">
        <v>5</v>
      </c>
      <c r="I37" s="385"/>
      <c r="J37" s="385"/>
      <c r="K37" s="385"/>
      <c r="L37" s="387">
        <v>7</v>
      </c>
    </row>
    <row r="38" spans="2:16" x14ac:dyDescent="0.25">
      <c r="B38" s="404"/>
      <c r="C38" s="383"/>
      <c r="D38" s="385"/>
      <c r="E38" s="387"/>
      <c r="F38" s="383"/>
      <c r="G38" s="385"/>
      <c r="H38" s="385"/>
      <c r="I38" s="385"/>
      <c r="J38" s="385"/>
      <c r="K38" s="385"/>
      <c r="L38" s="387"/>
    </row>
    <row r="39" spans="2:16" x14ac:dyDescent="0.25">
      <c r="B39" s="403" t="s">
        <v>27</v>
      </c>
      <c r="C39" s="392" t="s">
        <v>51</v>
      </c>
      <c r="D39" s="393" t="s">
        <v>52</v>
      </c>
      <c r="E39" s="394" t="s">
        <v>2</v>
      </c>
      <c r="F39" s="383"/>
      <c r="G39" s="385"/>
      <c r="H39" s="385">
        <v>1</v>
      </c>
      <c r="I39" s="385"/>
      <c r="J39" s="385"/>
      <c r="K39" s="385"/>
      <c r="L39" s="387">
        <v>1</v>
      </c>
    </row>
    <row r="40" spans="2:16" x14ac:dyDescent="0.25">
      <c r="B40" s="404"/>
      <c r="C40" s="383"/>
      <c r="D40" s="385"/>
      <c r="E40" s="387"/>
      <c r="F40" s="383"/>
      <c r="G40" s="385"/>
      <c r="H40" s="385"/>
      <c r="I40" s="385"/>
      <c r="J40" s="385"/>
      <c r="K40" s="385"/>
      <c r="L40" s="387"/>
    </row>
    <row r="41" spans="2:16" ht="22.5" customHeight="1" x14ac:dyDescent="0.25">
      <c r="B41" s="404"/>
      <c r="C41" s="383"/>
      <c r="D41" s="22" t="s">
        <v>53</v>
      </c>
      <c r="E41" s="25" t="s">
        <v>2</v>
      </c>
      <c r="F41" s="65"/>
      <c r="G41" s="65"/>
      <c r="H41" s="65"/>
      <c r="I41" s="65">
        <v>1</v>
      </c>
      <c r="J41" s="65"/>
      <c r="K41" s="65"/>
      <c r="L41" s="68">
        <v>1</v>
      </c>
    </row>
    <row r="42" spans="2:16" ht="23.25" customHeight="1" x14ac:dyDescent="0.45">
      <c r="B42" s="405"/>
      <c r="C42" s="384"/>
      <c r="D42" s="74" t="s">
        <v>54</v>
      </c>
      <c r="E42" s="75" t="s">
        <v>2</v>
      </c>
      <c r="F42" s="65"/>
      <c r="G42" s="65">
        <v>3</v>
      </c>
      <c r="H42" s="65">
        <v>3</v>
      </c>
      <c r="I42" s="65"/>
      <c r="J42" s="65"/>
      <c r="K42" s="65"/>
      <c r="L42" s="68">
        <v>6</v>
      </c>
      <c r="M42" s="100"/>
      <c r="O42" s="100"/>
      <c r="P42" s="100"/>
    </row>
    <row r="43" spans="2:16" x14ac:dyDescent="0.25">
      <c r="B43" s="187" t="s">
        <v>6</v>
      </c>
      <c r="C43" s="197"/>
      <c r="D43" s="188"/>
      <c r="E43" s="189"/>
      <c r="F43" s="180">
        <f>SUM(F31:F42)</f>
        <v>4</v>
      </c>
      <c r="G43" s="181">
        <f>SUM(G31:G42)</f>
        <v>9</v>
      </c>
      <c r="H43" s="181">
        <f>SUM(H31:H42)</f>
        <v>11</v>
      </c>
      <c r="I43" s="181">
        <f>SUM(I31:I42)</f>
        <v>2</v>
      </c>
      <c r="J43" s="181">
        <f t="shared" ref="J43:K43" si="1">SUM(J31:J42)</f>
        <v>0</v>
      </c>
      <c r="K43" s="181">
        <f t="shared" si="1"/>
        <v>0</v>
      </c>
      <c r="L43" s="182">
        <f>SUM(L31:L42)</f>
        <v>26</v>
      </c>
    </row>
    <row r="44" spans="2:16" ht="26.25" customHeight="1" x14ac:dyDescent="0.25">
      <c r="B44" s="139" t="s">
        <v>28</v>
      </c>
      <c r="C44" s="41"/>
      <c r="D44" s="32"/>
      <c r="E44" s="33"/>
      <c r="F44" s="66"/>
      <c r="G44" s="66"/>
      <c r="H44" s="66"/>
      <c r="I44" s="66"/>
      <c r="J44" s="66"/>
      <c r="K44" s="66"/>
      <c r="L44" s="69"/>
    </row>
    <row r="45" spans="2:16" x14ac:dyDescent="0.25">
      <c r="B45" s="403" t="s">
        <v>29</v>
      </c>
      <c r="C45" s="392" t="s">
        <v>51</v>
      </c>
      <c r="D45" s="393" t="s">
        <v>54</v>
      </c>
      <c r="E45" s="394" t="s">
        <v>2</v>
      </c>
      <c r="F45" s="383"/>
      <c r="G45" s="385">
        <v>2</v>
      </c>
      <c r="H45" s="385">
        <v>1</v>
      </c>
      <c r="I45" s="385"/>
      <c r="J45" s="385"/>
      <c r="K45" s="385"/>
      <c r="L45" s="387">
        <v>3</v>
      </c>
    </row>
    <row r="46" spans="2:16" x14ac:dyDescent="0.25">
      <c r="B46" s="405"/>
      <c r="C46" s="384"/>
      <c r="D46" s="386"/>
      <c r="E46" s="388"/>
      <c r="F46" s="383"/>
      <c r="G46" s="385"/>
      <c r="H46" s="385"/>
      <c r="I46" s="385"/>
      <c r="J46" s="385"/>
      <c r="K46" s="385"/>
      <c r="L46" s="387"/>
    </row>
    <row r="47" spans="2:16" x14ac:dyDescent="0.25">
      <c r="B47" s="403" t="s">
        <v>30</v>
      </c>
      <c r="C47" s="392" t="s">
        <v>51</v>
      </c>
      <c r="D47" s="393" t="s">
        <v>54</v>
      </c>
      <c r="E47" s="394" t="s">
        <v>2</v>
      </c>
      <c r="F47" s="383">
        <v>1</v>
      </c>
      <c r="G47" s="385">
        <v>1</v>
      </c>
      <c r="H47" s="385"/>
      <c r="I47" s="385"/>
      <c r="J47" s="385"/>
      <c r="K47" s="385"/>
      <c r="L47" s="387">
        <v>2</v>
      </c>
    </row>
    <row r="48" spans="2:16" x14ac:dyDescent="0.25">
      <c r="B48" s="404"/>
      <c r="C48" s="383"/>
      <c r="D48" s="385"/>
      <c r="E48" s="387"/>
      <c r="F48" s="383"/>
      <c r="G48" s="385"/>
      <c r="H48" s="385"/>
      <c r="I48" s="385"/>
      <c r="J48" s="385"/>
      <c r="K48" s="385"/>
      <c r="L48" s="387"/>
    </row>
    <row r="49" spans="2:12" x14ac:dyDescent="0.25">
      <c r="B49" s="403" t="s">
        <v>31</v>
      </c>
      <c r="C49" s="392" t="s">
        <v>50</v>
      </c>
      <c r="D49" s="393" t="s">
        <v>54</v>
      </c>
      <c r="E49" s="394" t="s">
        <v>2</v>
      </c>
      <c r="F49" s="383"/>
      <c r="G49" s="385">
        <v>1</v>
      </c>
      <c r="H49" s="385"/>
      <c r="I49" s="385"/>
      <c r="J49" s="385"/>
      <c r="K49" s="385"/>
      <c r="L49" s="387">
        <v>1</v>
      </c>
    </row>
    <row r="50" spans="2:12" x14ac:dyDescent="0.25">
      <c r="B50" s="404"/>
      <c r="C50" s="384"/>
      <c r="D50" s="386"/>
      <c r="E50" s="388"/>
      <c r="F50" s="383"/>
      <c r="G50" s="385"/>
      <c r="H50" s="385"/>
      <c r="I50" s="385"/>
      <c r="J50" s="385"/>
      <c r="K50" s="385"/>
      <c r="L50" s="387"/>
    </row>
    <row r="51" spans="2:12" ht="23.25" customHeight="1" x14ac:dyDescent="0.25">
      <c r="B51" s="405"/>
      <c r="C51" s="76" t="s">
        <v>51</v>
      </c>
      <c r="D51" s="74" t="s">
        <v>54</v>
      </c>
      <c r="E51" s="75" t="s">
        <v>2</v>
      </c>
      <c r="F51" s="65">
        <v>2</v>
      </c>
      <c r="G51" s="65">
        <v>1</v>
      </c>
      <c r="H51" s="65"/>
      <c r="I51" s="65"/>
      <c r="J51" s="65"/>
      <c r="K51" s="65"/>
      <c r="L51" s="68">
        <v>3</v>
      </c>
    </row>
    <row r="52" spans="2:12" x14ac:dyDescent="0.25">
      <c r="B52" s="403" t="s">
        <v>32</v>
      </c>
      <c r="C52" s="392" t="s">
        <v>51</v>
      </c>
      <c r="D52" s="393" t="s">
        <v>54</v>
      </c>
      <c r="E52" s="394" t="s">
        <v>2</v>
      </c>
      <c r="F52" s="383"/>
      <c r="G52" s="385">
        <v>3</v>
      </c>
      <c r="H52" s="385">
        <v>3</v>
      </c>
      <c r="I52" s="385">
        <v>1</v>
      </c>
      <c r="J52" s="385"/>
      <c r="K52" s="385"/>
      <c r="L52" s="387">
        <v>7</v>
      </c>
    </row>
    <row r="53" spans="2:12" x14ac:dyDescent="0.25">
      <c r="B53" s="405"/>
      <c r="C53" s="384"/>
      <c r="D53" s="386"/>
      <c r="E53" s="388"/>
      <c r="F53" s="383"/>
      <c r="G53" s="385"/>
      <c r="H53" s="385"/>
      <c r="I53" s="385"/>
      <c r="J53" s="385"/>
      <c r="K53" s="385"/>
      <c r="L53" s="387"/>
    </row>
    <row r="54" spans="2:12" x14ac:dyDescent="0.25">
      <c r="B54" s="403" t="s">
        <v>33</v>
      </c>
      <c r="C54" s="392" t="s">
        <v>51</v>
      </c>
      <c r="D54" s="393" t="s">
        <v>54</v>
      </c>
      <c r="E54" s="394" t="s">
        <v>2</v>
      </c>
      <c r="F54" s="383"/>
      <c r="G54" s="385">
        <v>2</v>
      </c>
      <c r="H54" s="385">
        <v>3</v>
      </c>
      <c r="I54" s="385"/>
      <c r="J54" s="385"/>
      <c r="K54" s="385"/>
      <c r="L54" s="387">
        <v>5</v>
      </c>
    </row>
    <row r="55" spans="2:12" x14ac:dyDescent="0.25">
      <c r="B55" s="404"/>
      <c r="C55" s="383"/>
      <c r="D55" s="385"/>
      <c r="E55" s="387"/>
      <c r="F55" s="383"/>
      <c r="G55" s="385"/>
      <c r="H55" s="385"/>
      <c r="I55" s="385"/>
      <c r="J55" s="385"/>
      <c r="K55" s="385"/>
      <c r="L55" s="387"/>
    </row>
    <row r="56" spans="2:12" ht="23.25" customHeight="1" x14ac:dyDescent="0.25">
      <c r="B56" s="405"/>
      <c r="C56" s="384"/>
      <c r="D56" s="386"/>
      <c r="E56" s="75" t="s">
        <v>57</v>
      </c>
      <c r="F56" s="65"/>
      <c r="G56" s="65">
        <v>1</v>
      </c>
      <c r="H56" s="65"/>
      <c r="I56" s="65"/>
      <c r="J56" s="65"/>
      <c r="K56" s="65"/>
      <c r="L56" s="68">
        <v>1</v>
      </c>
    </row>
    <row r="57" spans="2:12" x14ac:dyDescent="0.25">
      <c r="B57" s="187" t="s">
        <v>5</v>
      </c>
      <c r="C57" s="197"/>
      <c r="D57" s="188"/>
      <c r="E57" s="189"/>
      <c r="F57" s="180">
        <f>SUM(F45:F56)</f>
        <v>3</v>
      </c>
      <c r="G57" s="181">
        <f>SUM(G45:G56)</f>
        <v>11</v>
      </c>
      <c r="H57" s="181">
        <f>SUM(H45:H56)</f>
        <v>7</v>
      </c>
      <c r="I57" s="181">
        <f t="shared" ref="I57:K57" si="2">SUM(I45:I56)</f>
        <v>1</v>
      </c>
      <c r="J57" s="181">
        <f t="shared" si="2"/>
        <v>0</v>
      </c>
      <c r="K57" s="181">
        <f t="shared" si="2"/>
        <v>0</v>
      </c>
      <c r="L57" s="182">
        <f>SUM(L45:L56)</f>
        <v>22</v>
      </c>
    </row>
    <row r="58" spans="2:12" ht="24" customHeight="1" x14ac:dyDescent="0.25">
      <c r="B58" s="139" t="s">
        <v>34</v>
      </c>
      <c r="C58" s="41"/>
      <c r="D58" s="32"/>
      <c r="E58" s="33"/>
      <c r="F58" s="66"/>
      <c r="G58" s="66"/>
      <c r="H58" s="66"/>
      <c r="I58" s="66"/>
      <c r="J58" s="66"/>
      <c r="K58" s="66"/>
      <c r="L58" s="69"/>
    </row>
    <row r="59" spans="2:12" x14ac:dyDescent="0.25">
      <c r="B59" s="403" t="s">
        <v>35</v>
      </c>
      <c r="C59" s="392" t="s">
        <v>50</v>
      </c>
      <c r="D59" s="393" t="s">
        <v>54</v>
      </c>
      <c r="E59" s="394" t="s">
        <v>2</v>
      </c>
      <c r="F59" s="383"/>
      <c r="G59" s="385"/>
      <c r="H59" s="385"/>
      <c r="I59" s="385">
        <v>1</v>
      </c>
      <c r="J59" s="385"/>
      <c r="K59" s="385"/>
      <c r="L59" s="387">
        <v>1</v>
      </c>
    </row>
    <row r="60" spans="2:12" x14ac:dyDescent="0.25">
      <c r="B60" s="404"/>
      <c r="C60" s="384"/>
      <c r="D60" s="386"/>
      <c r="E60" s="388"/>
      <c r="F60" s="383"/>
      <c r="G60" s="385"/>
      <c r="H60" s="385"/>
      <c r="I60" s="385"/>
      <c r="J60" s="385"/>
      <c r="K60" s="385"/>
      <c r="L60" s="387"/>
    </row>
    <row r="61" spans="2:12" ht="25.5" customHeight="1" x14ac:dyDescent="0.25">
      <c r="B61" s="405"/>
      <c r="C61" s="76" t="s">
        <v>51</v>
      </c>
      <c r="D61" s="74" t="s">
        <v>54</v>
      </c>
      <c r="E61" s="75" t="s">
        <v>2</v>
      </c>
      <c r="F61" s="65"/>
      <c r="G61" s="65">
        <v>3</v>
      </c>
      <c r="H61" s="65">
        <v>3</v>
      </c>
      <c r="I61" s="65"/>
      <c r="J61" s="65"/>
      <c r="K61" s="65"/>
      <c r="L61" s="68">
        <v>6</v>
      </c>
    </row>
    <row r="62" spans="2:12" x14ac:dyDescent="0.25">
      <c r="B62" s="403" t="s">
        <v>36</v>
      </c>
      <c r="C62" s="392" t="s">
        <v>50</v>
      </c>
      <c r="D62" s="393" t="s">
        <v>54</v>
      </c>
      <c r="E62" s="394" t="s">
        <v>57</v>
      </c>
      <c r="F62" s="383"/>
      <c r="G62" s="385">
        <v>1</v>
      </c>
      <c r="H62" s="385"/>
      <c r="I62" s="385"/>
      <c r="J62" s="385"/>
      <c r="K62" s="385"/>
      <c r="L62" s="387">
        <v>1</v>
      </c>
    </row>
    <row r="63" spans="2:12" x14ac:dyDescent="0.25">
      <c r="B63" s="404"/>
      <c r="C63" s="384"/>
      <c r="D63" s="386"/>
      <c r="E63" s="388"/>
      <c r="F63" s="383"/>
      <c r="G63" s="385"/>
      <c r="H63" s="385"/>
      <c r="I63" s="385"/>
      <c r="J63" s="385"/>
      <c r="K63" s="385"/>
      <c r="L63" s="387"/>
    </row>
    <row r="64" spans="2:12" ht="30" customHeight="1" x14ac:dyDescent="0.25">
      <c r="B64" s="405"/>
      <c r="C64" s="76" t="s">
        <v>51</v>
      </c>
      <c r="D64" s="74" t="s">
        <v>54</v>
      </c>
      <c r="E64" s="75" t="s">
        <v>2</v>
      </c>
      <c r="F64" s="65"/>
      <c r="G64" s="65">
        <v>2</v>
      </c>
      <c r="H64" s="65"/>
      <c r="I64" s="65"/>
      <c r="J64" s="65"/>
      <c r="K64" s="65"/>
      <c r="L64" s="68">
        <v>2</v>
      </c>
    </row>
    <row r="65" spans="2:12" x14ac:dyDescent="0.25">
      <c r="B65" s="403" t="s">
        <v>37</v>
      </c>
      <c r="C65" s="392" t="s">
        <v>51</v>
      </c>
      <c r="D65" s="393" t="s">
        <v>54</v>
      </c>
      <c r="E65" s="394" t="s">
        <v>2</v>
      </c>
      <c r="F65" s="383">
        <v>1</v>
      </c>
      <c r="G65" s="385"/>
      <c r="H65" s="385">
        <v>1</v>
      </c>
      <c r="I65" s="385"/>
      <c r="J65" s="385"/>
      <c r="K65" s="385"/>
      <c r="L65" s="387">
        <v>2</v>
      </c>
    </row>
    <row r="66" spans="2:12" ht="15" customHeight="1" x14ac:dyDescent="0.25">
      <c r="B66" s="405"/>
      <c r="C66" s="384"/>
      <c r="D66" s="386"/>
      <c r="E66" s="388"/>
      <c r="F66" s="383"/>
      <c r="G66" s="385"/>
      <c r="H66" s="385"/>
      <c r="I66" s="385"/>
      <c r="J66" s="385"/>
      <c r="K66" s="385"/>
      <c r="L66" s="387"/>
    </row>
    <row r="67" spans="2:12" x14ac:dyDescent="0.25">
      <c r="B67" s="403" t="s">
        <v>38</v>
      </c>
      <c r="C67" s="392" t="s">
        <v>51</v>
      </c>
      <c r="D67" s="393" t="s">
        <v>54</v>
      </c>
      <c r="E67" s="394" t="s">
        <v>2</v>
      </c>
      <c r="F67" s="383">
        <v>1</v>
      </c>
      <c r="G67" s="385">
        <v>1</v>
      </c>
      <c r="H67" s="385"/>
      <c r="I67" s="385"/>
      <c r="J67" s="385"/>
      <c r="K67" s="385"/>
      <c r="L67" s="387">
        <v>2</v>
      </c>
    </row>
    <row r="68" spans="2:12" x14ac:dyDescent="0.25">
      <c r="B68" s="405"/>
      <c r="C68" s="384"/>
      <c r="D68" s="386"/>
      <c r="E68" s="388"/>
      <c r="F68" s="383"/>
      <c r="G68" s="385"/>
      <c r="H68" s="385"/>
      <c r="I68" s="385"/>
      <c r="J68" s="385"/>
      <c r="K68" s="385"/>
      <c r="L68" s="387"/>
    </row>
    <row r="69" spans="2:12" x14ac:dyDescent="0.25">
      <c r="B69" s="403" t="s">
        <v>59</v>
      </c>
      <c r="C69" s="392" t="s">
        <v>51</v>
      </c>
      <c r="D69" s="393" t="s">
        <v>54</v>
      </c>
      <c r="E69" s="394" t="s">
        <v>2</v>
      </c>
      <c r="F69" s="383"/>
      <c r="G69" s="385">
        <v>4</v>
      </c>
      <c r="H69" s="385"/>
      <c r="I69" s="385"/>
      <c r="J69" s="385"/>
      <c r="K69" s="385"/>
      <c r="L69" s="387">
        <v>4</v>
      </c>
    </row>
    <row r="70" spans="2:12" x14ac:dyDescent="0.25">
      <c r="B70" s="405"/>
      <c r="C70" s="384"/>
      <c r="D70" s="386"/>
      <c r="E70" s="388"/>
      <c r="F70" s="383"/>
      <c r="G70" s="385"/>
      <c r="H70" s="385"/>
      <c r="I70" s="385"/>
      <c r="J70" s="385"/>
      <c r="K70" s="385"/>
      <c r="L70" s="387"/>
    </row>
    <row r="71" spans="2:12" x14ac:dyDescent="0.25">
      <c r="B71" s="187" t="s">
        <v>5</v>
      </c>
      <c r="C71" s="197"/>
      <c r="D71" s="188"/>
      <c r="E71" s="189"/>
      <c r="F71" s="180">
        <f>SUM(F59:F70)</f>
        <v>2</v>
      </c>
      <c r="G71" s="181">
        <f>SUM(G59:G70)</f>
        <v>11</v>
      </c>
      <c r="H71" s="181">
        <f t="shared" ref="H71:K71" si="3">SUM(H59:H70)</f>
        <v>4</v>
      </c>
      <c r="I71" s="181">
        <f>SUM(I59:I70)</f>
        <v>1</v>
      </c>
      <c r="J71" s="181">
        <f t="shared" si="3"/>
        <v>0</v>
      </c>
      <c r="K71" s="181">
        <f t="shared" si="3"/>
        <v>0</v>
      </c>
      <c r="L71" s="182">
        <f>SUM(L59:L69)</f>
        <v>18</v>
      </c>
    </row>
    <row r="72" spans="2:12" ht="21.75" customHeight="1" x14ac:dyDescent="0.25">
      <c r="B72" s="139" t="s">
        <v>40</v>
      </c>
      <c r="C72" s="41"/>
      <c r="D72" s="32"/>
      <c r="E72" s="33"/>
      <c r="F72" s="66"/>
      <c r="G72" s="66"/>
      <c r="H72" s="66"/>
      <c r="I72" s="66"/>
      <c r="J72" s="66"/>
      <c r="K72" s="66"/>
      <c r="L72" s="69"/>
    </row>
    <row r="73" spans="2:12" ht="21.75" customHeight="1" x14ac:dyDescent="0.25">
      <c r="B73" s="403" t="s">
        <v>41</v>
      </c>
      <c r="C73" s="392" t="s">
        <v>51</v>
      </c>
      <c r="D73" s="393" t="s">
        <v>54</v>
      </c>
      <c r="E73" s="394" t="s">
        <v>2</v>
      </c>
      <c r="F73" s="383"/>
      <c r="G73" s="385">
        <v>2</v>
      </c>
      <c r="H73" s="385">
        <v>3</v>
      </c>
      <c r="I73" s="385">
        <v>1</v>
      </c>
      <c r="J73" s="385"/>
      <c r="K73" s="385"/>
      <c r="L73" s="387">
        <v>6</v>
      </c>
    </row>
    <row r="74" spans="2:12" x14ac:dyDescent="0.25">
      <c r="B74" s="405"/>
      <c r="C74" s="384"/>
      <c r="D74" s="386"/>
      <c r="E74" s="388"/>
      <c r="F74" s="383"/>
      <c r="G74" s="385"/>
      <c r="H74" s="385"/>
      <c r="I74" s="385"/>
      <c r="J74" s="385"/>
      <c r="K74" s="385"/>
      <c r="L74" s="387"/>
    </row>
    <row r="75" spans="2:12" x14ac:dyDescent="0.25">
      <c r="B75" s="404" t="s">
        <v>42</v>
      </c>
      <c r="C75" s="383" t="s">
        <v>51</v>
      </c>
      <c r="D75" s="385" t="s">
        <v>54</v>
      </c>
      <c r="E75" s="387" t="s">
        <v>2</v>
      </c>
      <c r="F75" s="383">
        <v>1</v>
      </c>
      <c r="G75" s="385">
        <v>1</v>
      </c>
      <c r="H75" s="385">
        <v>2</v>
      </c>
      <c r="I75" s="385"/>
      <c r="J75" s="385"/>
      <c r="K75" s="385"/>
      <c r="L75" s="387">
        <v>4</v>
      </c>
    </row>
    <row r="76" spans="2:12" x14ac:dyDescent="0.25">
      <c r="B76" s="405"/>
      <c r="C76" s="384"/>
      <c r="D76" s="386"/>
      <c r="E76" s="388"/>
      <c r="F76" s="383"/>
      <c r="G76" s="385"/>
      <c r="H76" s="385"/>
      <c r="I76" s="385"/>
      <c r="J76" s="385"/>
      <c r="K76" s="385"/>
      <c r="L76" s="387"/>
    </row>
    <row r="77" spans="2:12" x14ac:dyDescent="0.25">
      <c r="B77" s="403" t="s">
        <v>43</v>
      </c>
      <c r="C77" s="392" t="s">
        <v>51</v>
      </c>
      <c r="D77" s="393" t="s">
        <v>54</v>
      </c>
      <c r="E77" s="394" t="s">
        <v>2</v>
      </c>
      <c r="F77" s="383"/>
      <c r="G77" s="385">
        <v>1</v>
      </c>
      <c r="H77" s="385">
        <v>1</v>
      </c>
      <c r="I77" s="385"/>
      <c r="J77" s="385"/>
      <c r="K77" s="385"/>
      <c r="L77" s="387">
        <v>2</v>
      </c>
    </row>
    <row r="78" spans="2:12" x14ac:dyDescent="0.25">
      <c r="B78" s="405"/>
      <c r="C78" s="384"/>
      <c r="D78" s="386"/>
      <c r="E78" s="388"/>
      <c r="F78" s="383"/>
      <c r="G78" s="385"/>
      <c r="H78" s="385"/>
      <c r="I78" s="385"/>
      <c r="J78" s="385"/>
      <c r="K78" s="385"/>
      <c r="L78" s="387"/>
    </row>
    <row r="79" spans="2:12" x14ac:dyDescent="0.25">
      <c r="B79" s="404" t="s">
        <v>44</v>
      </c>
      <c r="C79" s="383" t="s">
        <v>51</v>
      </c>
      <c r="D79" s="385" t="s">
        <v>54</v>
      </c>
      <c r="E79" s="387" t="s">
        <v>2</v>
      </c>
      <c r="F79" s="383">
        <v>3</v>
      </c>
      <c r="G79" s="385">
        <v>1</v>
      </c>
      <c r="H79" s="385">
        <v>3</v>
      </c>
      <c r="I79" s="385"/>
      <c r="J79" s="385"/>
      <c r="K79" s="385"/>
      <c r="L79" s="387">
        <v>7</v>
      </c>
    </row>
    <row r="80" spans="2:12" x14ac:dyDescent="0.25">
      <c r="B80" s="405"/>
      <c r="C80" s="384"/>
      <c r="D80" s="386"/>
      <c r="E80" s="388"/>
      <c r="F80" s="384"/>
      <c r="G80" s="386"/>
      <c r="H80" s="386"/>
      <c r="I80" s="386"/>
      <c r="J80" s="386"/>
      <c r="K80" s="386"/>
      <c r="L80" s="388"/>
    </row>
    <row r="81" spans="2:12" x14ac:dyDescent="0.25">
      <c r="B81" s="193" t="s">
        <v>5</v>
      </c>
      <c r="C81" s="190"/>
      <c r="D81" s="191"/>
      <c r="E81" s="192"/>
      <c r="F81" s="180">
        <f>SUM(F73:F79)</f>
        <v>4</v>
      </c>
      <c r="G81" s="181">
        <f>SUM(G73:G79)</f>
        <v>5</v>
      </c>
      <c r="H81" s="181">
        <f>SUM(H73:H79)</f>
        <v>9</v>
      </c>
      <c r="I81" s="181">
        <f>SUM(I73:I80)</f>
        <v>1</v>
      </c>
      <c r="J81" s="181">
        <f t="shared" ref="J81:K81" si="4">SUM(J73:J80)</f>
        <v>0</v>
      </c>
      <c r="K81" s="181">
        <f t="shared" si="4"/>
        <v>0</v>
      </c>
      <c r="L81" s="182">
        <f>SUM(L73:L79)</f>
        <v>19</v>
      </c>
    </row>
    <row r="82" spans="2:12" ht="30" x14ac:dyDescent="0.25">
      <c r="B82" s="138" t="s">
        <v>45</v>
      </c>
      <c r="C82" s="41"/>
      <c r="D82" s="32"/>
      <c r="E82" s="33"/>
      <c r="F82" s="66"/>
      <c r="G82" s="66"/>
      <c r="H82" s="66"/>
      <c r="I82" s="66"/>
      <c r="J82" s="66"/>
      <c r="K82" s="66"/>
      <c r="L82" s="69"/>
    </row>
    <row r="83" spans="2:12" x14ac:dyDescent="0.25">
      <c r="B83" s="403" t="s">
        <v>46</v>
      </c>
      <c r="C83" s="392" t="s">
        <v>50</v>
      </c>
      <c r="D83" s="393" t="s">
        <v>54</v>
      </c>
      <c r="E83" s="394" t="s">
        <v>2</v>
      </c>
      <c r="F83" s="383">
        <v>1</v>
      </c>
      <c r="G83" s="385"/>
      <c r="H83" s="385">
        <v>1</v>
      </c>
      <c r="I83" s="385">
        <v>1</v>
      </c>
      <c r="J83" s="385"/>
      <c r="K83" s="385"/>
      <c r="L83" s="387">
        <v>3</v>
      </c>
    </row>
    <row r="84" spans="2:12" x14ac:dyDescent="0.25">
      <c r="B84" s="404"/>
      <c r="C84" s="383"/>
      <c r="D84" s="385"/>
      <c r="E84" s="387"/>
      <c r="F84" s="383"/>
      <c r="G84" s="385"/>
      <c r="H84" s="385"/>
      <c r="I84" s="385"/>
      <c r="J84" s="385"/>
      <c r="K84" s="385"/>
      <c r="L84" s="387"/>
    </row>
    <row r="85" spans="2:12" ht="25.5" customHeight="1" x14ac:dyDescent="0.25">
      <c r="B85" s="404"/>
      <c r="C85" s="384"/>
      <c r="D85" s="386"/>
      <c r="E85" s="75" t="s">
        <v>57</v>
      </c>
      <c r="F85" s="65">
        <v>1</v>
      </c>
      <c r="G85" s="65">
        <v>2</v>
      </c>
      <c r="H85" s="65"/>
      <c r="I85" s="65"/>
      <c r="J85" s="65"/>
      <c r="K85" s="65"/>
      <c r="L85" s="68">
        <v>3</v>
      </c>
    </row>
    <row r="86" spans="2:12" ht="21.75" customHeight="1" x14ac:dyDescent="0.25">
      <c r="B86" s="404"/>
      <c r="C86" s="392" t="s">
        <v>51</v>
      </c>
      <c r="D86" s="393" t="s">
        <v>54</v>
      </c>
      <c r="E86" s="33" t="s">
        <v>2</v>
      </c>
      <c r="F86" s="65">
        <v>2</v>
      </c>
      <c r="G86" s="65">
        <v>5</v>
      </c>
      <c r="H86" s="65">
        <v>1</v>
      </c>
      <c r="I86" s="65"/>
      <c r="J86" s="65"/>
      <c r="K86" s="65"/>
      <c r="L86" s="68">
        <v>8</v>
      </c>
    </row>
    <row r="87" spans="2:12" ht="22.5" customHeight="1" x14ac:dyDescent="0.25">
      <c r="B87" s="405"/>
      <c r="C87" s="384"/>
      <c r="D87" s="386"/>
      <c r="E87" s="75" t="s">
        <v>57</v>
      </c>
      <c r="F87" s="65">
        <v>1</v>
      </c>
      <c r="G87" s="65"/>
      <c r="H87" s="65"/>
      <c r="I87" s="65"/>
      <c r="J87" s="65"/>
      <c r="K87" s="65"/>
      <c r="L87" s="68">
        <v>1</v>
      </c>
    </row>
    <row r="88" spans="2:12" x14ac:dyDescent="0.25">
      <c r="B88" s="403" t="s">
        <v>47</v>
      </c>
      <c r="C88" s="392" t="s">
        <v>51</v>
      </c>
      <c r="D88" s="393" t="s">
        <v>54</v>
      </c>
      <c r="E88" s="394" t="s">
        <v>2</v>
      </c>
      <c r="F88" s="383"/>
      <c r="G88" s="385"/>
      <c r="H88" s="385">
        <v>1</v>
      </c>
      <c r="I88" s="385"/>
      <c r="J88" s="385"/>
      <c r="K88" s="385"/>
      <c r="L88" s="387">
        <v>1</v>
      </c>
    </row>
    <row r="89" spans="2:12" x14ac:dyDescent="0.25">
      <c r="B89" s="405"/>
      <c r="C89" s="384"/>
      <c r="D89" s="386"/>
      <c r="E89" s="388"/>
      <c r="F89" s="383"/>
      <c r="G89" s="385"/>
      <c r="H89" s="385"/>
      <c r="I89" s="385"/>
      <c r="J89" s="385"/>
      <c r="K89" s="385"/>
      <c r="L89" s="387"/>
    </row>
    <row r="90" spans="2:12" x14ac:dyDescent="0.25">
      <c r="B90" s="403" t="s">
        <v>48</v>
      </c>
      <c r="C90" s="392" t="s">
        <v>51</v>
      </c>
      <c r="D90" s="393" t="s">
        <v>54</v>
      </c>
      <c r="E90" s="394" t="s">
        <v>2</v>
      </c>
      <c r="F90" s="383">
        <v>3</v>
      </c>
      <c r="G90" s="385">
        <v>2</v>
      </c>
      <c r="H90" s="385">
        <v>2</v>
      </c>
      <c r="I90" s="385"/>
      <c r="J90" s="385"/>
      <c r="K90" s="385"/>
      <c r="L90" s="387">
        <v>7</v>
      </c>
    </row>
    <row r="91" spans="2:12" x14ac:dyDescent="0.25">
      <c r="B91" s="405"/>
      <c r="C91" s="384"/>
      <c r="D91" s="386"/>
      <c r="E91" s="388"/>
      <c r="F91" s="383"/>
      <c r="G91" s="385"/>
      <c r="H91" s="385"/>
      <c r="I91" s="385"/>
      <c r="J91" s="385"/>
      <c r="K91" s="385"/>
      <c r="L91" s="387"/>
    </row>
    <row r="92" spans="2:12" x14ac:dyDescent="0.25">
      <c r="B92" s="403" t="s">
        <v>49</v>
      </c>
      <c r="C92" s="392" t="s">
        <v>51</v>
      </c>
      <c r="D92" s="393" t="s">
        <v>54</v>
      </c>
      <c r="E92" s="394" t="s">
        <v>2</v>
      </c>
      <c r="F92" s="383"/>
      <c r="G92" s="385">
        <v>1</v>
      </c>
      <c r="H92" s="385"/>
      <c r="I92" s="385"/>
      <c r="J92" s="385"/>
      <c r="K92" s="385"/>
      <c r="L92" s="387">
        <v>1</v>
      </c>
    </row>
    <row r="93" spans="2:12" x14ac:dyDescent="0.25">
      <c r="B93" s="405"/>
      <c r="C93" s="384"/>
      <c r="D93" s="386"/>
      <c r="E93" s="388"/>
      <c r="F93" s="384"/>
      <c r="G93" s="386"/>
      <c r="H93" s="386"/>
      <c r="I93" s="386"/>
      <c r="J93" s="386"/>
      <c r="K93" s="386"/>
      <c r="L93" s="388"/>
    </row>
    <row r="94" spans="2:12" x14ac:dyDescent="0.25">
      <c r="B94" s="193" t="s">
        <v>6</v>
      </c>
      <c r="C94" s="190"/>
      <c r="D94" s="191"/>
      <c r="E94" s="192"/>
      <c r="F94" s="181">
        <f>SUM(F83:F93)</f>
        <v>8</v>
      </c>
      <c r="G94" s="181">
        <f>SUM(G83:G93)</f>
        <v>10</v>
      </c>
      <c r="H94" s="181">
        <f>SUM(H83:H93)</f>
        <v>5</v>
      </c>
      <c r="I94" s="181">
        <f>SUM(I83:I93)</f>
        <v>1</v>
      </c>
      <c r="J94" s="181">
        <f t="shared" ref="J94:K94" si="5">SUM(J83:J93)</f>
        <v>0</v>
      </c>
      <c r="K94" s="181">
        <f t="shared" si="5"/>
        <v>0</v>
      </c>
      <c r="L94" s="182">
        <f>SUM(L83:L92)</f>
        <v>24</v>
      </c>
    </row>
    <row r="95" spans="2:12" x14ac:dyDescent="0.25">
      <c r="B95" s="187" t="s">
        <v>0</v>
      </c>
      <c r="C95" s="190"/>
      <c r="D95" s="191"/>
      <c r="E95" s="192"/>
      <c r="F95" s="185">
        <v>33</v>
      </c>
      <c r="G95" s="185">
        <v>87</v>
      </c>
      <c r="H95" s="185">
        <v>76</v>
      </c>
      <c r="I95" s="185">
        <v>20</v>
      </c>
      <c r="J95" s="185">
        <v>10</v>
      </c>
      <c r="K95" s="185">
        <v>5</v>
      </c>
      <c r="L95" s="186">
        <v>231</v>
      </c>
    </row>
    <row r="96" spans="2:12" x14ac:dyDescent="0.25">
      <c r="B96" s="4" t="s">
        <v>55</v>
      </c>
      <c r="C96" s="4"/>
      <c r="D96" s="4"/>
      <c r="E96" s="5"/>
      <c r="F96" s="4"/>
      <c r="G96" s="4"/>
      <c r="H96" s="6"/>
      <c r="I96" s="6"/>
      <c r="J96" s="6"/>
      <c r="K96" s="6"/>
      <c r="L96" s="6"/>
    </row>
    <row r="97" spans="1:12" x14ac:dyDescent="0.25">
      <c r="B97" s="4" t="s">
        <v>56</v>
      </c>
      <c r="C97" s="4"/>
      <c r="D97" s="4"/>
      <c r="E97" s="5"/>
      <c r="F97" s="4"/>
      <c r="G97" s="4"/>
      <c r="H97" s="4"/>
      <c r="I97" s="4"/>
      <c r="J97" s="4"/>
      <c r="K97" s="4"/>
      <c r="L97" s="4"/>
    </row>
    <row r="98" spans="1:12" x14ac:dyDescent="0.25">
      <c r="B98" s="4"/>
      <c r="C98" s="4"/>
      <c r="D98" s="4"/>
      <c r="E98" s="4"/>
      <c r="F98" s="4"/>
      <c r="G98" s="4"/>
      <c r="H98" s="4"/>
      <c r="I98" s="4"/>
      <c r="J98" s="4"/>
      <c r="K98" s="4"/>
      <c r="L98" s="4"/>
    </row>
    <row r="99" spans="1:12" x14ac:dyDescent="0.25">
      <c r="B99" s="4"/>
      <c r="C99" s="4"/>
      <c r="D99" s="4"/>
      <c r="E99" s="4"/>
      <c r="F99" s="4"/>
      <c r="G99" s="4"/>
      <c r="H99" s="4"/>
      <c r="I99" s="4"/>
      <c r="J99" s="4"/>
      <c r="K99" s="4"/>
      <c r="L99" s="4"/>
    </row>
    <row r="100" spans="1:12" x14ac:dyDescent="0.25">
      <c r="B100" s="4"/>
      <c r="C100" s="4"/>
      <c r="D100" s="4"/>
      <c r="E100" s="4"/>
      <c r="F100" s="4"/>
      <c r="G100" s="4"/>
      <c r="H100" s="4"/>
      <c r="I100" s="4"/>
      <c r="J100" s="4"/>
      <c r="K100" s="4"/>
      <c r="L100" s="4"/>
    </row>
    <row r="101" spans="1:12" x14ac:dyDescent="0.25">
      <c r="B101" s="4"/>
      <c r="C101" s="4"/>
      <c r="D101" s="4"/>
      <c r="E101" s="4"/>
      <c r="F101" s="4"/>
      <c r="G101" s="4"/>
      <c r="H101" s="4"/>
      <c r="I101" s="4"/>
      <c r="J101" s="4"/>
      <c r="K101" s="4"/>
      <c r="L101" s="4"/>
    </row>
    <row r="102" spans="1:12" x14ac:dyDescent="0.25">
      <c r="B102" s="4"/>
      <c r="C102" s="4"/>
      <c r="D102" s="4"/>
      <c r="E102" s="4"/>
      <c r="F102" s="4"/>
      <c r="G102" s="4"/>
      <c r="H102" s="4"/>
      <c r="I102" s="4"/>
      <c r="J102" s="4"/>
      <c r="K102" s="4"/>
      <c r="L102" s="4"/>
    </row>
    <row r="103" spans="1:12" x14ac:dyDescent="0.25">
      <c r="B103" s="4"/>
      <c r="C103" s="4"/>
      <c r="D103" s="4"/>
      <c r="E103" s="4"/>
      <c r="F103" s="4"/>
      <c r="G103" s="4"/>
      <c r="H103" s="4"/>
      <c r="I103" s="4"/>
      <c r="J103" s="4"/>
      <c r="K103" s="4"/>
      <c r="L103" s="4"/>
    </row>
    <row r="104" spans="1:12" x14ac:dyDescent="0.25">
      <c r="B104" s="4"/>
      <c r="C104" s="4"/>
      <c r="D104" s="4"/>
      <c r="E104" s="4"/>
      <c r="F104" s="4"/>
      <c r="G104" s="4"/>
      <c r="H104" s="4"/>
      <c r="I104" s="4"/>
      <c r="J104" s="4"/>
      <c r="K104" s="4"/>
      <c r="L104" s="4"/>
    </row>
    <row r="105" spans="1:12" x14ac:dyDescent="0.25">
      <c r="B105" s="4"/>
      <c r="C105" s="4"/>
      <c r="D105" s="4"/>
      <c r="E105" s="4"/>
      <c r="F105" s="4"/>
      <c r="G105" s="4"/>
      <c r="H105" s="4"/>
      <c r="I105" s="4"/>
      <c r="J105" s="4"/>
      <c r="K105" s="4"/>
      <c r="L105" s="4"/>
    </row>
    <row r="106" spans="1:12" x14ac:dyDescent="0.25">
      <c r="B106" s="4"/>
      <c r="C106" s="4"/>
      <c r="D106" s="4"/>
      <c r="E106" s="4"/>
      <c r="F106" s="4"/>
      <c r="G106" s="4"/>
      <c r="H106" s="4"/>
      <c r="I106" s="4"/>
      <c r="J106" s="4"/>
      <c r="K106" s="4"/>
      <c r="L106" s="4"/>
    </row>
    <row r="107" spans="1:12" x14ac:dyDescent="0.25">
      <c r="B107" s="4"/>
      <c r="C107" s="4"/>
      <c r="D107" s="4"/>
      <c r="E107" s="4"/>
      <c r="F107" s="4"/>
      <c r="G107" s="4"/>
      <c r="H107" s="4"/>
      <c r="I107" s="4"/>
      <c r="J107" s="4"/>
      <c r="K107" s="4"/>
      <c r="L107" s="4"/>
    </row>
    <row r="108" spans="1:12" x14ac:dyDescent="0.25">
      <c r="B108" s="4"/>
      <c r="C108" s="4"/>
      <c r="D108" s="4"/>
      <c r="E108" s="4"/>
      <c r="F108" s="4"/>
      <c r="G108" s="4"/>
      <c r="H108" s="4"/>
      <c r="I108" s="4"/>
      <c r="J108" s="4"/>
      <c r="K108" s="4"/>
      <c r="L108" s="4"/>
    </row>
    <row r="109" spans="1:12" s="4" customFormat="1" x14ac:dyDescent="0.25">
      <c r="A109" s="34"/>
    </row>
    <row r="110" spans="1:12" s="4" customFormat="1" x14ac:dyDescent="0.25">
      <c r="A110" s="34"/>
    </row>
    <row r="111" spans="1:12" s="4" customFormat="1" x14ac:dyDescent="0.25">
      <c r="A111" s="34"/>
    </row>
    <row r="112" spans="1:12" s="4" customFormat="1" x14ac:dyDescent="0.25">
      <c r="A112" s="34"/>
    </row>
    <row r="113" spans="1:1" s="4" customFormat="1" x14ac:dyDescent="0.25">
      <c r="A113" s="34"/>
    </row>
    <row r="114" spans="1:1" s="4" customFormat="1" x14ac:dyDescent="0.25">
      <c r="A114" s="34"/>
    </row>
    <row r="115" spans="1:1" s="4" customFormat="1" x14ac:dyDescent="0.25">
      <c r="A115" s="34"/>
    </row>
    <row r="116" spans="1:1" s="4" customFormat="1" x14ac:dyDescent="0.25">
      <c r="A116" s="34"/>
    </row>
    <row r="117" spans="1:1" s="4" customFormat="1" x14ac:dyDescent="0.25">
      <c r="A117" s="34"/>
    </row>
    <row r="118" spans="1:1" s="4" customFormat="1" x14ac:dyDescent="0.25">
      <c r="A118" s="34"/>
    </row>
    <row r="119" spans="1:1" s="4" customFormat="1" x14ac:dyDescent="0.25">
      <c r="A119" s="34"/>
    </row>
    <row r="120" spans="1:1" s="4" customFormat="1" x14ac:dyDescent="0.25">
      <c r="A120" s="34"/>
    </row>
    <row r="121" spans="1:1" s="4" customFormat="1" x14ac:dyDescent="0.25">
      <c r="A121" s="34"/>
    </row>
    <row r="122" spans="1:1" s="4" customFormat="1" x14ac:dyDescent="0.25">
      <c r="A122" s="34"/>
    </row>
    <row r="123" spans="1:1" s="4" customFormat="1" x14ac:dyDescent="0.25">
      <c r="A123" s="34"/>
    </row>
    <row r="124" spans="1:1" s="4" customFormat="1" x14ac:dyDescent="0.25">
      <c r="A124" s="34"/>
    </row>
    <row r="125" spans="1:1" s="4" customFormat="1" x14ac:dyDescent="0.25">
      <c r="A125" s="34"/>
    </row>
    <row r="126" spans="1:1" s="4" customFormat="1" x14ac:dyDescent="0.25">
      <c r="A126" s="34"/>
    </row>
    <row r="127" spans="1:1" s="4" customFormat="1" x14ac:dyDescent="0.25">
      <c r="A127" s="34"/>
    </row>
    <row r="128" spans="1:1" s="4" customFormat="1" x14ac:dyDescent="0.25">
      <c r="A128" s="34"/>
    </row>
    <row r="129" spans="1:1" s="4" customFormat="1" x14ac:dyDescent="0.25">
      <c r="A129" s="34"/>
    </row>
    <row r="130" spans="1:1" s="4" customFormat="1" x14ac:dyDescent="0.25">
      <c r="A130" s="34"/>
    </row>
    <row r="131" spans="1:1" s="4" customFormat="1" x14ac:dyDescent="0.25">
      <c r="A131" s="34"/>
    </row>
    <row r="132" spans="1:1" s="4" customFormat="1" x14ac:dyDescent="0.25">
      <c r="A132" s="34"/>
    </row>
    <row r="133" spans="1:1" s="4" customFormat="1" x14ac:dyDescent="0.25">
      <c r="A133" s="34"/>
    </row>
    <row r="134" spans="1:1" s="4" customFormat="1" x14ac:dyDescent="0.25">
      <c r="A134" s="34"/>
    </row>
    <row r="135" spans="1:1" s="4" customFormat="1" x14ac:dyDescent="0.25">
      <c r="A135" s="34"/>
    </row>
    <row r="136" spans="1:1" s="4" customFormat="1" x14ac:dyDescent="0.25">
      <c r="A136" s="34"/>
    </row>
    <row r="137" spans="1:1" s="4" customFormat="1" x14ac:dyDescent="0.25">
      <c r="A137" s="34"/>
    </row>
    <row r="138" spans="1:1" s="4" customFormat="1" x14ac:dyDescent="0.25">
      <c r="A138" s="34"/>
    </row>
    <row r="139" spans="1:1" s="4" customFormat="1" x14ac:dyDescent="0.25">
      <c r="A139" s="34"/>
    </row>
    <row r="140" spans="1:1" s="4" customFormat="1" x14ac:dyDescent="0.25">
      <c r="A140" s="34"/>
    </row>
    <row r="141" spans="1:1" s="4" customFormat="1" x14ac:dyDescent="0.25">
      <c r="A141" s="34"/>
    </row>
    <row r="142" spans="1:1" s="4" customFormat="1" x14ac:dyDescent="0.25">
      <c r="A142" s="34"/>
    </row>
    <row r="143" spans="1:1" s="4" customFormat="1" x14ac:dyDescent="0.25">
      <c r="A143" s="34"/>
    </row>
    <row r="144" spans="1:1" s="4" customFormat="1" x14ac:dyDescent="0.25">
      <c r="A144" s="34"/>
    </row>
    <row r="145" spans="1:1" s="4" customFormat="1" x14ac:dyDescent="0.25">
      <c r="A145" s="34"/>
    </row>
    <row r="146" spans="1:1" s="4" customFormat="1" x14ac:dyDescent="0.25">
      <c r="A146" s="34"/>
    </row>
    <row r="147" spans="1:1" s="4" customFormat="1" x14ac:dyDescent="0.25">
      <c r="A147" s="34"/>
    </row>
    <row r="148" spans="1:1" s="4" customFormat="1" x14ac:dyDescent="0.25">
      <c r="A148" s="34"/>
    </row>
    <row r="149" spans="1:1" s="4" customFormat="1" x14ac:dyDescent="0.25">
      <c r="A149" s="34"/>
    </row>
    <row r="150" spans="1:1" s="4" customFormat="1" x14ac:dyDescent="0.25">
      <c r="A150" s="34"/>
    </row>
    <row r="151" spans="1:1" s="4" customFormat="1" x14ac:dyDescent="0.25">
      <c r="A151" s="34"/>
    </row>
    <row r="152" spans="1:1" s="4" customFormat="1" x14ac:dyDescent="0.25">
      <c r="A152" s="34"/>
    </row>
    <row r="153" spans="1:1" s="4" customFormat="1" x14ac:dyDescent="0.25">
      <c r="A153" s="34"/>
    </row>
    <row r="154" spans="1:1" s="4" customFormat="1" x14ac:dyDescent="0.25">
      <c r="A154" s="34"/>
    </row>
    <row r="155" spans="1:1" s="4" customFormat="1" x14ac:dyDescent="0.25">
      <c r="A155" s="34"/>
    </row>
    <row r="156" spans="1:1" s="4" customFormat="1" x14ac:dyDescent="0.25">
      <c r="A156" s="34"/>
    </row>
    <row r="157" spans="1:1" s="4" customFormat="1" x14ac:dyDescent="0.25">
      <c r="A157" s="34"/>
    </row>
    <row r="158" spans="1:1" s="4" customFormat="1" x14ac:dyDescent="0.25">
      <c r="A158" s="34"/>
    </row>
    <row r="159" spans="1:1" s="4" customFormat="1" x14ac:dyDescent="0.25">
      <c r="A159" s="34"/>
    </row>
    <row r="160" spans="1:1" s="4" customFormat="1" x14ac:dyDescent="0.25">
      <c r="A160" s="34"/>
    </row>
    <row r="161" spans="1:1" s="4" customFormat="1" x14ac:dyDescent="0.25">
      <c r="A161" s="34"/>
    </row>
    <row r="162" spans="1:1" s="4" customFormat="1" x14ac:dyDescent="0.25">
      <c r="A162" s="34"/>
    </row>
    <row r="163" spans="1:1" s="4" customFormat="1" x14ac:dyDescent="0.25">
      <c r="A163" s="34"/>
    </row>
    <row r="164" spans="1:1" s="4" customFormat="1" x14ac:dyDescent="0.25">
      <c r="A164" s="34"/>
    </row>
    <row r="165" spans="1:1" s="4" customFormat="1" x14ac:dyDescent="0.25">
      <c r="A165" s="34"/>
    </row>
    <row r="166" spans="1:1" s="4" customFormat="1" x14ac:dyDescent="0.25">
      <c r="A166" s="34"/>
    </row>
    <row r="167" spans="1:1" s="4" customFormat="1" x14ac:dyDescent="0.25">
      <c r="A167" s="34"/>
    </row>
    <row r="168" spans="1:1" s="4" customFormat="1" x14ac:dyDescent="0.25">
      <c r="A168" s="34"/>
    </row>
    <row r="169" spans="1:1" s="4" customFormat="1" x14ac:dyDescent="0.25">
      <c r="A169" s="34"/>
    </row>
    <row r="170" spans="1:1" s="4" customFormat="1" x14ac:dyDescent="0.25">
      <c r="A170" s="34"/>
    </row>
    <row r="171" spans="1:1" s="4" customFormat="1" x14ac:dyDescent="0.25">
      <c r="A171" s="34"/>
    </row>
    <row r="172" spans="1:1" s="4" customFormat="1" x14ac:dyDescent="0.25">
      <c r="A172" s="34"/>
    </row>
    <row r="173" spans="1:1" s="4" customFormat="1" x14ac:dyDescent="0.25">
      <c r="A173" s="34"/>
    </row>
    <row r="174" spans="1:1" s="4" customFormat="1" x14ac:dyDescent="0.25">
      <c r="A174" s="34"/>
    </row>
    <row r="175" spans="1:1" s="4" customFormat="1" x14ac:dyDescent="0.25">
      <c r="A175" s="34"/>
    </row>
    <row r="176" spans="1:1" s="4" customFormat="1" x14ac:dyDescent="0.25">
      <c r="A176" s="34"/>
    </row>
    <row r="177" spans="1:1" s="4" customFormat="1" x14ac:dyDescent="0.25">
      <c r="A177" s="34"/>
    </row>
    <row r="178" spans="1:1" s="4" customFormat="1" x14ac:dyDescent="0.25">
      <c r="A178" s="34"/>
    </row>
    <row r="179" spans="1:1" s="4" customFormat="1" x14ac:dyDescent="0.25">
      <c r="A179" s="34"/>
    </row>
    <row r="180" spans="1:1" s="4" customFormat="1" x14ac:dyDescent="0.25">
      <c r="A180" s="34"/>
    </row>
    <row r="181" spans="1:1" s="4" customFormat="1" x14ac:dyDescent="0.25">
      <c r="A181" s="34"/>
    </row>
    <row r="182" spans="1:1" s="4" customFormat="1" x14ac:dyDescent="0.25">
      <c r="A182" s="34"/>
    </row>
    <row r="183" spans="1:1" s="4" customFormat="1" x14ac:dyDescent="0.25">
      <c r="A183" s="34"/>
    </row>
    <row r="184" spans="1:1" s="4" customFormat="1" x14ac:dyDescent="0.25">
      <c r="A184" s="34"/>
    </row>
    <row r="185" spans="1:1" s="4" customFormat="1" x14ac:dyDescent="0.25">
      <c r="A185" s="34"/>
    </row>
    <row r="186" spans="1:1" s="4" customFormat="1" x14ac:dyDescent="0.25">
      <c r="A186" s="34"/>
    </row>
    <row r="187" spans="1:1" s="4" customFormat="1" x14ac:dyDescent="0.25">
      <c r="A187" s="34"/>
    </row>
    <row r="188" spans="1:1" s="4" customFormat="1" x14ac:dyDescent="0.25">
      <c r="A188" s="34"/>
    </row>
    <row r="189" spans="1:1" s="4" customFormat="1" x14ac:dyDescent="0.25">
      <c r="A189" s="34"/>
    </row>
    <row r="190" spans="1:1" s="4" customFormat="1" x14ac:dyDescent="0.25">
      <c r="A190" s="34"/>
    </row>
    <row r="191" spans="1:1" s="4" customFormat="1" x14ac:dyDescent="0.25">
      <c r="A191" s="34"/>
    </row>
    <row r="192" spans="1:1" s="4" customFormat="1" x14ac:dyDescent="0.25">
      <c r="A192" s="34"/>
    </row>
    <row r="193" spans="1:1" s="4" customFormat="1" x14ac:dyDescent="0.25">
      <c r="A193" s="34"/>
    </row>
    <row r="194" spans="1:1" s="4" customFormat="1" x14ac:dyDescent="0.25">
      <c r="A194" s="34"/>
    </row>
    <row r="195" spans="1:1" s="4" customFormat="1" x14ac:dyDescent="0.25">
      <c r="A195" s="34"/>
    </row>
    <row r="196" spans="1:1" s="4" customFormat="1" x14ac:dyDescent="0.25">
      <c r="A196" s="34"/>
    </row>
    <row r="197" spans="1:1" s="4" customFormat="1" x14ac:dyDescent="0.25">
      <c r="A197" s="34"/>
    </row>
    <row r="198" spans="1:1" s="4" customFormat="1" x14ac:dyDescent="0.25">
      <c r="A198" s="34"/>
    </row>
    <row r="199" spans="1:1" s="4" customFormat="1" x14ac:dyDescent="0.25">
      <c r="A199" s="34"/>
    </row>
    <row r="200" spans="1:1" s="4" customFormat="1" x14ac:dyDescent="0.25">
      <c r="A200" s="34"/>
    </row>
    <row r="201" spans="1:1" s="4" customFormat="1" x14ac:dyDescent="0.25">
      <c r="A201" s="34"/>
    </row>
    <row r="202" spans="1:1" s="4" customFormat="1" x14ac:dyDescent="0.25">
      <c r="A202" s="34"/>
    </row>
    <row r="203" spans="1:1" s="4" customFormat="1" x14ac:dyDescent="0.25">
      <c r="A203" s="34"/>
    </row>
    <row r="204" spans="1:1" s="4" customFormat="1" x14ac:dyDescent="0.25">
      <c r="A204" s="34"/>
    </row>
    <row r="205" spans="1:1" s="4" customFormat="1" x14ac:dyDescent="0.25">
      <c r="A205" s="34"/>
    </row>
    <row r="206" spans="1:1" s="4" customFormat="1" x14ac:dyDescent="0.25">
      <c r="A206" s="34"/>
    </row>
    <row r="207" spans="1:1" s="4" customFormat="1" x14ac:dyDescent="0.25">
      <c r="A207" s="34"/>
    </row>
    <row r="208" spans="1:1" s="4" customFormat="1" x14ac:dyDescent="0.25">
      <c r="A208" s="34"/>
    </row>
    <row r="209" spans="1:1" s="4" customFormat="1" x14ac:dyDescent="0.25">
      <c r="A209" s="34"/>
    </row>
    <row r="210" spans="1:1" s="4" customFormat="1" x14ac:dyDescent="0.25">
      <c r="A210" s="34"/>
    </row>
    <row r="211" spans="1:1" s="4" customFormat="1" x14ac:dyDescent="0.25">
      <c r="A211" s="34"/>
    </row>
    <row r="212" spans="1:1" s="4" customFormat="1" x14ac:dyDescent="0.25">
      <c r="A212" s="34"/>
    </row>
    <row r="213" spans="1:1" s="4" customFormat="1" x14ac:dyDescent="0.25">
      <c r="A213" s="34"/>
    </row>
    <row r="214" spans="1:1" s="4" customFormat="1" x14ac:dyDescent="0.25">
      <c r="A214" s="34"/>
    </row>
    <row r="215" spans="1:1" s="4" customFormat="1" x14ac:dyDescent="0.25">
      <c r="A215" s="34"/>
    </row>
    <row r="216" spans="1:1" s="4" customFormat="1" x14ac:dyDescent="0.25">
      <c r="A216" s="34"/>
    </row>
    <row r="217" spans="1:1" s="4" customFormat="1" x14ac:dyDescent="0.25">
      <c r="A217" s="34"/>
    </row>
    <row r="218" spans="1:1" s="4" customFormat="1" x14ac:dyDescent="0.25">
      <c r="A218" s="34"/>
    </row>
    <row r="219" spans="1:1" s="4" customFormat="1" x14ac:dyDescent="0.25">
      <c r="A219" s="34"/>
    </row>
    <row r="220" spans="1:1" s="4" customFormat="1" x14ac:dyDescent="0.25">
      <c r="A220" s="34"/>
    </row>
    <row r="221" spans="1:1" s="4" customFormat="1" x14ac:dyDescent="0.25">
      <c r="A221" s="34"/>
    </row>
    <row r="222" spans="1:1" s="4" customFormat="1" x14ac:dyDescent="0.25">
      <c r="A222" s="34"/>
    </row>
    <row r="223" spans="1:1" s="4" customFormat="1" x14ac:dyDescent="0.25">
      <c r="A223" s="34"/>
    </row>
    <row r="224" spans="1:1" s="4" customFormat="1" x14ac:dyDescent="0.25">
      <c r="A224" s="34"/>
    </row>
    <row r="225" spans="1:1" s="4" customFormat="1" x14ac:dyDescent="0.25">
      <c r="A225" s="34"/>
    </row>
    <row r="226" spans="1:1" s="4" customFormat="1" x14ac:dyDescent="0.25">
      <c r="A226" s="34"/>
    </row>
    <row r="227" spans="1:1" s="4" customFormat="1" x14ac:dyDescent="0.25">
      <c r="A227" s="34"/>
    </row>
    <row r="228" spans="1:1" s="4" customFormat="1" x14ac:dyDescent="0.25">
      <c r="A228" s="34"/>
    </row>
    <row r="229" spans="1:1" s="4" customFormat="1" x14ac:dyDescent="0.25">
      <c r="A229" s="34"/>
    </row>
    <row r="230" spans="1:1" s="4" customFormat="1" x14ac:dyDescent="0.25">
      <c r="A230" s="34"/>
    </row>
    <row r="231" spans="1:1" s="4" customFormat="1" x14ac:dyDescent="0.25">
      <c r="A231" s="34"/>
    </row>
    <row r="232" spans="1:1" s="4" customFormat="1" x14ac:dyDescent="0.25">
      <c r="A232" s="34"/>
    </row>
    <row r="233" spans="1:1" s="4" customFormat="1" x14ac:dyDescent="0.25">
      <c r="A233" s="34"/>
    </row>
    <row r="234" spans="1:1" s="4" customFormat="1" x14ac:dyDescent="0.25">
      <c r="A234" s="34"/>
    </row>
    <row r="235" spans="1:1" s="4" customFormat="1" x14ac:dyDescent="0.25">
      <c r="A235" s="34"/>
    </row>
    <row r="236" spans="1:1" s="4" customFormat="1" x14ac:dyDescent="0.25">
      <c r="A236" s="34"/>
    </row>
    <row r="237" spans="1:1" s="4" customFormat="1" x14ac:dyDescent="0.25">
      <c r="A237" s="34"/>
    </row>
    <row r="238" spans="1:1" s="4" customFormat="1" x14ac:dyDescent="0.25">
      <c r="A238" s="34"/>
    </row>
    <row r="239" spans="1:1" s="4" customFormat="1" x14ac:dyDescent="0.25">
      <c r="A239" s="34"/>
    </row>
    <row r="240" spans="1:1" s="4" customFormat="1" x14ac:dyDescent="0.25">
      <c r="A240" s="34"/>
    </row>
    <row r="241" spans="1:1" s="4" customFormat="1" x14ac:dyDescent="0.25">
      <c r="A241" s="34"/>
    </row>
    <row r="242" spans="1:1" s="4" customFormat="1" x14ac:dyDescent="0.25">
      <c r="A242" s="34"/>
    </row>
    <row r="243" spans="1:1" s="4" customFormat="1" x14ac:dyDescent="0.25">
      <c r="A243" s="34"/>
    </row>
    <row r="244" spans="1:1" s="4" customFormat="1" x14ac:dyDescent="0.25">
      <c r="A244" s="34"/>
    </row>
    <row r="245" spans="1:1" s="4" customFormat="1" x14ac:dyDescent="0.25">
      <c r="A245" s="34"/>
    </row>
    <row r="246" spans="1:1" s="4" customFormat="1" x14ac:dyDescent="0.25">
      <c r="A246" s="34"/>
    </row>
    <row r="247" spans="1:1" s="4" customFormat="1" x14ac:dyDescent="0.25">
      <c r="A247" s="34"/>
    </row>
    <row r="248" spans="1:1" s="4" customFormat="1" x14ac:dyDescent="0.25">
      <c r="A248" s="34"/>
    </row>
    <row r="249" spans="1:1" s="4" customFormat="1" x14ac:dyDescent="0.25">
      <c r="A249" s="34"/>
    </row>
    <row r="250" spans="1:1" s="4" customFormat="1" x14ac:dyDescent="0.25">
      <c r="A250" s="34"/>
    </row>
    <row r="251" spans="1:1" s="4" customFormat="1" x14ac:dyDescent="0.25">
      <c r="A251" s="34"/>
    </row>
    <row r="252" spans="1:1" s="4" customFormat="1" x14ac:dyDescent="0.25">
      <c r="A252" s="34"/>
    </row>
    <row r="253" spans="1:1" s="4" customFormat="1" x14ac:dyDescent="0.25">
      <c r="A253" s="34"/>
    </row>
    <row r="254" spans="1:1" s="4" customFormat="1" x14ac:dyDescent="0.25">
      <c r="A254" s="34"/>
    </row>
    <row r="255" spans="1:1" s="4" customFormat="1" x14ac:dyDescent="0.25">
      <c r="A255" s="34"/>
    </row>
    <row r="256" spans="1:1" s="4" customFormat="1" x14ac:dyDescent="0.25">
      <c r="A256" s="34"/>
    </row>
    <row r="257" spans="1:1" s="4" customFormat="1" x14ac:dyDescent="0.25">
      <c r="A257" s="34"/>
    </row>
    <row r="258" spans="1:1" s="4" customFormat="1" x14ac:dyDescent="0.25">
      <c r="A258" s="34"/>
    </row>
    <row r="259" spans="1:1" s="4" customFormat="1" x14ac:dyDescent="0.25">
      <c r="A259" s="34"/>
    </row>
    <row r="260" spans="1:1" s="4" customFormat="1" x14ac:dyDescent="0.25">
      <c r="A260" s="34"/>
    </row>
    <row r="261" spans="1:1" s="4" customFormat="1" x14ac:dyDescent="0.25">
      <c r="A261" s="34"/>
    </row>
    <row r="262" spans="1:1" s="4" customFormat="1" x14ac:dyDescent="0.25">
      <c r="A262" s="34"/>
    </row>
    <row r="263" spans="1:1" s="4" customFormat="1" x14ac:dyDescent="0.25">
      <c r="A263" s="34"/>
    </row>
    <row r="264" spans="1:1" s="4" customFormat="1" x14ac:dyDescent="0.25">
      <c r="A264" s="34"/>
    </row>
    <row r="265" spans="1:1" s="4" customFormat="1" x14ac:dyDescent="0.25">
      <c r="A265" s="34"/>
    </row>
    <row r="266" spans="1:1" s="4" customFormat="1" x14ac:dyDescent="0.25">
      <c r="A266" s="34"/>
    </row>
    <row r="267" spans="1:1" s="4" customFormat="1" x14ac:dyDescent="0.25">
      <c r="A267" s="34"/>
    </row>
    <row r="268" spans="1:1" s="4" customFormat="1" x14ac:dyDescent="0.25">
      <c r="A268" s="34"/>
    </row>
    <row r="269" spans="1:1" s="4" customFormat="1" x14ac:dyDescent="0.25">
      <c r="A269" s="34"/>
    </row>
    <row r="270" spans="1:1" s="4" customFormat="1" x14ac:dyDescent="0.25">
      <c r="A270" s="34"/>
    </row>
    <row r="271" spans="1:1" s="4" customFormat="1" x14ac:dyDescent="0.25">
      <c r="A271" s="34"/>
    </row>
    <row r="272" spans="1:1" s="4" customFormat="1" x14ac:dyDescent="0.25">
      <c r="A272" s="34"/>
    </row>
    <row r="273" spans="1:1" s="4" customFormat="1" x14ac:dyDescent="0.25">
      <c r="A273" s="34"/>
    </row>
    <row r="274" spans="1:1" s="4" customFormat="1" x14ac:dyDescent="0.25">
      <c r="A274" s="34"/>
    </row>
    <row r="275" spans="1:1" s="4" customFormat="1" x14ac:dyDescent="0.25">
      <c r="A275" s="34"/>
    </row>
    <row r="276" spans="1:1" s="4" customFormat="1" x14ac:dyDescent="0.25">
      <c r="A276" s="34"/>
    </row>
    <row r="277" spans="1:1" s="4" customFormat="1" x14ac:dyDescent="0.25">
      <c r="A277" s="34"/>
    </row>
    <row r="278" spans="1:1" s="4" customFormat="1" x14ac:dyDescent="0.25">
      <c r="A278" s="34"/>
    </row>
    <row r="279" spans="1:1" s="4" customFormat="1" x14ac:dyDescent="0.25">
      <c r="A279" s="34"/>
    </row>
    <row r="280" spans="1:1" s="4" customFormat="1" x14ac:dyDescent="0.25">
      <c r="A280" s="34"/>
    </row>
    <row r="281" spans="1:1" s="4" customFormat="1" x14ac:dyDescent="0.25">
      <c r="A281" s="34"/>
    </row>
    <row r="282" spans="1:1" s="4" customFormat="1" x14ac:dyDescent="0.25">
      <c r="A282" s="34"/>
    </row>
    <row r="283" spans="1:1" s="4" customFormat="1" x14ac:dyDescent="0.25">
      <c r="A283" s="34"/>
    </row>
    <row r="284" spans="1:1" s="4" customFormat="1" x14ac:dyDescent="0.25">
      <c r="A284" s="34"/>
    </row>
    <row r="285" spans="1:1" s="4" customFormat="1" x14ac:dyDescent="0.25">
      <c r="A285" s="34"/>
    </row>
    <row r="286" spans="1:1" s="4" customFormat="1" x14ac:dyDescent="0.25">
      <c r="A286" s="34"/>
    </row>
    <row r="287" spans="1:1" s="4" customFormat="1" x14ac:dyDescent="0.25">
      <c r="A287" s="34"/>
    </row>
    <row r="288" spans="1:1" s="4" customFormat="1" x14ac:dyDescent="0.25">
      <c r="A288" s="34"/>
    </row>
    <row r="289" spans="1:1" s="4" customFormat="1" x14ac:dyDescent="0.25">
      <c r="A289" s="34"/>
    </row>
    <row r="290" spans="1:1" s="4" customFormat="1" x14ac:dyDescent="0.25">
      <c r="A290" s="34"/>
    </row>
    <row r="291" spans="1:1" s="4" customFormat="1" x14ac:dyDescent="0.25">
      <c r="A291" s="34"/>
    </row>
    <row r="292" spans="1:1" s="4" customFormat="1" x14ac:dyDescent="0.25">
      <c r="A292" s="34"/>
    </row>
    <row r="293" spans="1:1" s="4" customFormat="1" x14ac:dyDescent="0.25">
      <c r="A293" s="34"/>
    </row>
    <row r="294" spans="1:1" s="4" customFormat="1" x14ac:dyDescent="0.25">
      <c r="A294" s="34"/>
    </row>
    <row r="295" spans="1:1" s="4" customFormat="1" x14ac:dyDescent="0.25">
      <c r="A295" s="34"/>
    </row>
    <row r="296" spans="1:1" s="4" customFormat="1" x14ac:dyDescent="0.25">
      <c r="A296" s="34"/>
    </row>
    <row r="297" spans="1:1" s="4" customFormat="1" x14ac:dyDescent="0.25">
      <c r="A297" s="34"/>
    </row>
    <row r="298" spans="1:1" s="4" customFormat="1" x14ac:dyDescent="0.25">
      <c r="A298" s="34"/>
    </row>
    <row r="299" spans="1:1" s="4" customFormat="1" x14ac:dyDescent="0.25">
      <c r="A299" s="34"/>
    </row>
    <row r="300" spans="1:1" s="4" customFormat="1" x14ac:dyDescent="0.25">
      <c r="A300" s="34"/>
    </row>
    <row r="301" spans="1:1" s="4" customFormat="1" x14ac:dyDescent="0.25">
      <c r="A301" s="34"/>
    </row>
    <row r="302" spans="1:1" s="4" customFormat="1" x14ac:dyDescent="0.25">
      <c r="A302" s="34"/>
    </row>
    <row r="303" spans="1:1" s="4" customFormat="1" x14ac:dyDescent="0.25">
      <c r="A303" s="34"/>
    </row>
    <row r="304" spans="1:1" s="4" customFormat="1" x14ac:dyDescent="0.25">
      <c r="A304" s="34"/>
    </row>
    <row r="305" spans="1:1" s="4" customFormat="1" x14ac:dyDescent="0.25">
      <c r="A305" s="34"/>
    </row>
    <row r="306" spans="1:1" s="4" customFormat="1" x14ac:dyDescent="0.25">
      <c r="A306" s="34"/>
    </row>
    <row r="307" spans="1:1" s="4" customFormat="1" x14ac:dyDescent="0.25">
      <c r="A307" s="34"/>
    </row>
    <row r="308" spans="1:1" s="4" customFormat="1" x14ac:dyDescent="0.25">
      <c r="A308" s="34"/>
    </row>
    <row r="309" spans="1:1" s="4" customFormat="1" x14ac:dyDescent="0.25">
      <c r="A309" s="34"/>
    </row>
    <row r="310" spans="1:1" s="4" customFormat="1" x14ac:dyDescent="0.25">
      <c r="A310" s="34"/>
    </row>
    <row r="311" spans="1:1" s="4" customFormat="1" x14ac:dyDescent="0.25">
      <c r="A311" s="34"/>
    </row>
    <row r="312" spans="1:1" s="4" customFormat="1" x14ac:dyDescent="0.25">
      <c r="A312" s="34"/>
    </row>
    <row r="313" spans="1:1" s="4" customFormat="1" x14ac:dyDescent="0.25">
      <c r="A313" s="34"/>
    </row>
    <row r="314" spans="1:1" s="4" customFormat="1" x14ac:dyDescent="0.25">
      <c r="A314" s="34"/>
    </row>
    <row r="315" spans="1:1" s="4" customFormat="1" x14ac:dyDescent="0.25">
      <c r="A315" s="34"/>
    </row>
    <row r="316" spans="1:1" s="4" customFormat="1" x14ac:dyDescent="0.25">
      <c r="A316" s="34"/>
    </row>
    <row r="317" spans="1:1" s="4" customFormat="1" x14ac:dyDescent="0.25">
      <c r="A317" s="34"/>
    </row>
    <row r="318" spans="1:1" s="4" customFormat="1" x14ac:dyDescent="0.25">
      <c r="A318" s="34"/>
    </row>
    <row r="319" spans="1:1" s="4" customFormat="1" x14ac:dyDescent="0.25">
      <c r="A319" s="34"/>
    </row>
    <row r="320" spans="1:1" s="4" customFormat="1" x14ac:dyDescent="0.25">
      <c r="A320" s="34"/>
    </row>
    <row r="321" spans="1:1" s="4" customFormat="1" x14ac:dyDescent="0.25">
      <c r="A321" s="34"/>
    </row>
    <row r="322" spans="1:1" s="4" customFormat="1" x14ac:dyDescent="0.25">
      <c r="A322" s="34"/>
    </row>
    <row r="323" spans="1:1" s="4" customFormat="1" x14ac:dyDescent="0.25">
      <c r="A323" s="34"/>
    </row>
    <row r="324" spans="1:1" s="4" customFormat="1" x14ac:dyDescent="0.25">
      <c r="A324" s="34"/>
    </row>
    <row r="325" spans="1:1" s="4" customFormat="1" x14ac:dyDescent="0.25">
      <c r="A325" s="34"/>
    </row>
    <row r="326" spans="1:1" s="4" customFormat="1" x14ac:dyDescent="0.25">
      <c r="A326" s="34"/>
    </row>
    <row r="327" spans="1:1" s="4" customFormat="1" x14ac:dyDescent="0.25">
      <c r="A327" s="34"/>
    </row>
    <row r="328" spans="1:1" s="4" customFormat="1" x14ac:dyDescent="0.25">
      <c r="A328" s="34"/>
    </row>
    <row r="329" spans="1:1" s="4" customFormat="1" x14ac:dyDescent="0.25">
      <c r="A329" s="34"/>
    </row>
    <row r="330" spans="1:1" s="4" customFormat="1" x14ac:dyDescent="0.25">
      <c r="A330" s="34"/>
    </row>
    <row r="331" spans="1:1" s="4" customFormat="1" x14ac:dyDescent="0.25">
      <c r="A331" s="34"/>
    </row>
    <row r="332" spans="1:1" s="4" customFormat="1" x14ac:dyDescent="0.25">
      <c r="A332" s="34"/>
    </row>
  </sheetData>
  <mergeCells count="307">
    <mergeCell ref="B92:B93"/>
    <mergeCell ref="C92:C93"/>
    <mergeCell ref="D92:D93"/>
    <mergeCell ref="E92:E93"/>
    <mergeCell ref="B88:B89"/>
    <mergeCell ref="C88:C89"/>
    <mergeCell ref="D88:D89"/>
    <mergeCell ref="E88:E89"/>
    <mergeCell ref="B90:B91"/>
    <mergeCell ref="C90:C91"/>
    <mergeCell ref="D90:D91"/>
    <mergeCell ref="E90:E91"/>
    <mergeCell ref="B79:B80"/>
    <mergeCell ref="C79:C80"/>
    <mergeCell ref="D79:D80"/>
    <mergeCell ref="E79:E80"/>
    <mergeCell ref="B83:B87"/>
    <mergeCell ref="C83:C85"/>
    <mergeCell ref="C86:C87"/>
    <mergeCell ref="D86:D87"/>
    <mergeCell ref="D83:D85"/>
    <mergeCell ref="E83:E84"/>
    <mergeCell ref="B75:B76"/>
    <mergeCell ref="C75:C76"/>
    <mergeCell ref="D75:D76"/>
    <mergeCell ref="E75:E76"/>
    <mergeCell ref="B77:B78"/>
    <mergeCell ref="C77:C78"/>
    <mergeCell ref="D77:D78"/>
    <mergeCell ref="E77:E78"/>
    <mergeCell ref="B69:B70"/>
    <mergeCell ref="C69:C70"/>
    <mergeCell ref="D69:D70"/>
    <mergeCell ref="E69:E70"/>
    <mergeCell ref="B73:B74"/>
    <mergeCell ref="C73:C74"/>
    <mergeCell ref="D73:D74"/>
    <mergeCell ref="E73:E74"/>
    <mergeCell ref="B65:B66"/>
    <mergeCell ref="C65:C66"/>
    <mergeCell ref="D65:D66"/>
    <mergeCell ref="E65:E66"/>
    <mergeCell ref="B67:B68"/>
    <mergeCell ref="C67:C68"/>
    <mergeCell ref="D67:D68"/>
    <mergeCell ref="E67:E68"/>
    <mergeCell ref="B59:B61"/>
    <mergeCell ref="C59:C60"/>
    <mergeCell ref="D59:D60"/>
    <mergeCell ref="E59:E60"/>
    <mergeCell ref="B62:B64"/>
    <mergeCell ref="C62:C63"/>
    <mergeCell ref="D62:D63"/>
    <mergeCell ref="E62:E63"/>
    <mergeCell ref="B52:B53"/>
    <mergeCell ref="C52:C53"/>
    <mergeCell ref="D52:D53"/>
    <mergeCell ref="E52:E53"/>
    <mergeCell ref="B54:B56"/>
    <mergeCell ref="C54:C56"/>
    <mergeCell ref="D54:D56"/>
    <mergeCell ref="E54:E55"/>
    <mergeCell ref="B47:B48"/>
    <mergeCell ref="C47:C48"/>
    <mergeCell ref="D47:D48"/>
    <mergeCell ref="E47:E48"/>
    <mergeCell ref="B49:B51"/>
    <mergeCell ref="C49:C50"/>
    <mergeCell ref="D49:D50"/>
    <mergeCell ref="E49:E50"/>
    <mergeCell ref="B39:B42"/>
    <mergeCell ref="C39:C42"/>
    <mergeCell ref="D39:D40"/>
    <mergeCell ref="E39:E40"/>
    <mergeCell ref="B45:B46"/>
    <mergeCell ref="C45:C46"/>
    <mergeCell ref="D45:D46"/>
    <mergeCell ref="E45:E46"/>
    <mergeCell ref="B34:B36"/>
    <mergeCell ref="C34:C35"/>
    <mergeCell ref="D34:D35"/>
    <mergeCell ref="E34:E35"/>
    <mergeCell ref="B37:B38"/>
    <mergeCell ref="C37:C38"/>
    <mergeCell ref="D37:D38"/>
    <mergeCell ref="E37:E38"/>
    <mergeCell ref="E25:E26"/>
    <mergeCell ref="B31:B33"/>
    <mergeCell ref="C31:C33"/>
    <mergeCell ref="D31:D33"/>
    <mergeCell ref="E31:E32"/>
    <mergeCell ref="B25:B28"/>
    <mergeCell ref="C25:C26"/>
    <mergeCell ref="C27:C28"/>
    <mergeCell ref="D25:D26"/>
    <mergeCell ref="D27:D28"/>
    <mergeCell ref="B23:B24"/>
    <mergeCell ref="C23:C24"/>
    <mergeCell ref="D23:D24"/>
    <mergeCell ref="E23:E24"/>
    <mergeCell ref="B16:B19"/>
    <mergeCell ref="C16:C17"/>
    <mergeCell ref="D16:D17"/>
    <mergeCell ref="C18:C19"/>
    <mergeCell ref="B20:B22"/>
    <mergeCell ref="C20:C21"/>
    <mergeCell ref="D20:D21"/>
    <mergeCell ref="B1:L1"/>
    <mergeCell ref="B2:L2"/>
    <mergeCell ref="B6:B15"/>
    <mergeCell ref="C6:C11"/>
    <mergeCell ref="D6:D7"/>
    <mergeCell ref="D9:D11"/>
    <mergeCell ref="C12:C15"/>
    <mergeCell ref="D14:D15"/>
    <mergeCell ref="E6:E7"/>
    <mergeCell ref="F6:F7"/>
    <mergeCell ref="G6:G7"/>
    <mergeCell ref="H6:H7"/>
    <mergeCell ref="I6:I7"/>
    <mergeCell ref="J6:J7"/>
    <mergeCell ref="K6:K7"/>
    <mergeCell ref="L6:L7"/>
    <mergeCell ref="F20:F21"/>
    <mergeCell ref="G20:G21"/>
    <mergeCell ref="H20:H21"/>
    <mergeCell ref="I20:I21"/>
    <mergeCell ref="J20:J21"/>
    <mergeCell ref="K20:K21"/>
    <mergeCell ref="L20:L21"/>
    <mergeCell ref="F23:F24"/>
    <mergeCell ref="E16:E17"/>
    <mergeCell ref="F16:F17"/>
    <mergeCell ref="G16:G17"/>
    <mergeCell ref="H16:H17"/>
    <mergeCell ref="I16:I17"/>
    <mergeCell ref="J16:J17"/>
    <mergeCell ref="K16:K17"/>
    <mergeCell ref="L16:L17"/>
    <mergeCell ref="G23:G24"/>
    <mergeCell ref="H23:H24"/>
    <mergeCell ref="I23:I24"/>
    <mergeCell ref="J23:J24"/>
    <mergeCell ref="K23:K24"/>
    <mergeCell ref="L23:L24"/>
    <mergeCell ref="E20:E21"/>
    <mergeCell ref="F25:F26"/>
    <mergeCell ref="G25:G26"/>
    <mergeCell ref="H25:H26"/>
    <mergeCell ref="I25:I26"/>
    <mergeCell ref="J25:J26"/>
    <mergeCell ref="K25:K26"/>
    <mergeCell ref="L25:L26"/>
    <mergeCell ref="F31:F32"/>
    <mergeCell ref="G31:G32"/>
    <mergeCell ref="H31:H32"/>
    <mergeCell ref="I31:I32"/>
    <mergeCell ref="J31:J32"/>
    <mergeCell ref="K31:K32"/>
    <mergeCell ref="L31:L32"/>
    <mergeCell ref="F34:F35"/>
    <mergeCell ref="G34:G35"/>
    <mergeCell ref="H34:H35"/>
    <mergeCell ref="I34:I35"/>
    <mergeCell ref="J34:J35"/>
    <mergeCell ref="K34:K35"/>
    <mergeCell ref="L34:L35"/>
    <mergeCell ref="F37:F38"/>
    <mergeCell ref="G37:G38"/>
    <mergeCell ref="H37:H38"/>
    <mergeCell ref="I37:I38"/>
    <mergeCell ref="J37:J38"/>
    <mergeCell ref="K37:K38"/>
    <mergeCell ref="L37:L38"/>
    <mergeCell ref="F39:F40"/>
    <mergeCell ref="G39:G40"/>
    <mergeCell ref="H39:H40"/>
    <mergeCell ref="I39:I40"/>
    <mergeCell ref="J39:J40"/>
    <mergeCell ref="K39:K40"/>
    <mergeCell ref="L39:L40"/>
    <mergeCell ref="F45:F46"/>
    <mergeCell ref="G45:G46"/>
    <mergeCell ref="H45:H46"/>
    <mergeCell ref="I45:I46"/>
    <mergeCell ref="J45:J46"/>
    <mergeCell ref="K45:K46"/>
    <mergeCell ref="L45:L46"/>
    <mergeCell ref="F47:F48"/>
    <mergeCell ref="G47:G48"/>
    <mergeCell ref="H47:H48"/>
    <mergeCell ref="I47:I48"/>
    <mergeCell ref="J47:J48"/>
    <mergeCell ref="K47:K48"/>
    <mergeCell ref="L47:L48"/>
    <mergeCell ref="F49:F50"/>
    <mergeCell ref="G49:G50"/>
    <mergeCell ref="H49:H50"/>
    <mergeCell ref="I49:I50"/>
    <mergeCell ref="J49:J50"/>
    <mergeCell ref="K49:K50"/>
    <mergeCell ref="L49:L50"/>
    <mergeCell ref="F52:F53"/>
    <mergeCell ref="G52:G53"/>
    <mergeCell ref="H52:H53"/>
    <mergeCell ref="I52:I53"/>
    <mergeCell ref="J52:J53"/>
    <mergeCell ref="K52:K53"/>
    <mergeCell ref="L52:L53"/>
    <mergeCell ref="F54:F55"/>
    <mergeCell ref="G54:G55"/>
    <mergeCell ref="H54:H55"/>
    <mergeCell ref="I54:I55"/>
    <mergeCell ref="J54:J55"/>
    <mergeCell ref="K54:K55"/>
    <mergeCell ref="L54:L55"/>
    <mergeCell ref="F59:F60"/>
    <mergeCell ref="G59:G60"/>
    <mergeCell ref="H59:H60"/>
    <mergeCell ref="I59:I60"/>
    <mergeCell ref="J59:J60"/>
    <mergeCell ref="K59:K60"/>
    <mergeCell ref="L59:L60"/>
    <mergeCell ref="F62:F63"/>
    <mergeCell ref="G62:G63"/>
    <mergeCell ref="H62:H63"/>
    <mergeCell ref="I62:I63"/>
    <mergeCell ref="J62:J63"/>
    <mergeCell ref="K62:K63"/>
    <mergeCell ref="L62:L63"/>
    <mergeCell ref="F65:F66"/>
    <mergeCell ref="G65:G66"/>
    <mergeCell ref="H65:H66"/>
    <mergeCell ref="I65:I66"/>
    <mergeCell ref="J65:J66"/>
    <mergeCell ref="K65:K66"/>
    <mergeCell ref="L65:L66"/>
    <mergeCell ref="F67:F68"/>
    <mergeCell ref="G67:G68"/>
    <mergeCell ref="H67:H68"/>
    <mergeCell ref="I67:I68"/>
    <mergeCell ref="J67:J68"/>
    <mergeCell ref="K67:K68"/>
    <mergeCell ref="L67:L68"/>
    <mergeCell ref="F69:F70"/>
    <mergeCell ref="G69:G70"/>
    <mergeCell ref="H69:H70"/>
    <mergeCell ref="I69:I70"/>
    <mergeCell ref="J69:J70"/>
    <mergeCell ref="K69:K70"/>
    <mergeCell ref="L69:L70"/>
    <mergeCell ref="F73:F74"/>
    <mergeCell ref="G73:G74"/>
    <mergeCell ref="H73:H74"/>
    <mergeCell ref="I73:I74"/>
    <mergeCell ref="J73:J74"/>
    <mergeCell ref="K73:K74"/>
    <mergeCell ref="L73:L74"/>
    <mergeCell ref="F75:F76"/>
    <mergeCell ref="G75:G76"/>
    <mergeCell ref="H75:H76"/>
    <mergeCell ref="I75:I76"/>
    <mergeCell ref="J75:J76"/>
    <mergeCell ref="K75:K76"/>
    <mergeCell ref="L75:L76"/>
    <mergeCell ref="F77:F78"/>
    <mergeCell ref="G77:G78"/>
    <mergeCell ref="H77:H78"/>
    <mergeCell ref="I77:I78"/>
    <mergeCell ref="J77:J78"/>
    <mergeCell ref="K77:K78"/>
    <mergeCell ref="L77:L78"/>
    <mergeCell ref="F79:F80"/>
    <mergeCell ref="G79:G80"/>
    <mergeCell ref="H79:H80"/>
    <mergeCell ref="I79:I80"/>
    <mergeCell ref="J79:J80"/>
    <mergeCell ref="K79:K80"/>
    <mergeCell ref="L79:L80"/>
    <mergeCell ref="F83:F84"/>
    <mergeCell ref="G83:G84"/>
    <mergeCell ref="H83:H84"/>
    <mergeCell ref="I83:I84"/>
    <mergeCell ref="J83:J84"/>
    <mergeCell ref="K83:K84"/>
    <mergeCell ref="L83:L84"/>
    <mergeCell ref="F92:F93"/>
    <mergeCell ref="G92:G93"/>
    <mergeCell ref="K92:K93"/>
    <mergeCell ref="J92:J93"/>
    <mergeCell ref="I92:I93"/>
    <mergeCell ref="H92:H93"/>
    <mergeCell ref="L90:L91"/>
    <mergeCell ref="L92:L93"/>
    <mergeCell ref="F88:F89"/>
    <mergeCell ref="G88:G89"/>
    <mergeCell ref="H88:H89"/>
    <mergeCell ref="I88:I89"/>
    <mergeCell ref="J88:J89"/>
    <mergeCell ref="K88:K89"/>
    <mergeCell ref="L88:L89"/>
    <mergeCell ref="F90:F91"/>
    <mergeCell ref="G90:G91"/>
    <mergeCell ref="H90:H91"/>
    <mergeCell ref="I90:I91"/>
    <mergeCell ref="J90:J91"/>
    <mergeCell ref="K90:K91"/>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91"/>
  <sheetViews>
    <sheetView workbookViewId="0">
      <selection activeCell="B1" sqref="B1:L1"/>
    </sheetView>
  </sheetViews>
  <sheetFormatPr baseColWidth="10" defaultRowHeight="15" x14ac:dyDescent="0.25"/>
  <cols>
    <col min="1" max="1" width="25.85546875" style="4" customWidth="1"/>
    <col min="2" max="2" width="24.5703125" customWidth="1"/>
    <col min="3" max="3" width="17.140625" customWidth="1"/>
    <col min="4" max="5" width="14.5703125" customWidth="1"/>
    <col min="14" max="45" width="11.42578125" style="4"/>
  </cols>
  <sheetData>
    <row r="1" spans="2:13" ht="45" customHeight="1" x14ac:dyDescent="0.25">
      <c r="B1" s="382" t="s">
        <v>210</v>
      </c>
      <c r="C1" s="382"/>
      <c r="D1" s="382"/>
      <c r="E1" s="382"/>
      <c r="F1" s="382"/>
      <c r="G1" s="382"/>
      <c r="H1" s="382"/>
      <c r="I1" s="382"/>
      <c r="J1" s="382"/>
      <c r="K1" s="382"/>
      <c r="L1" s="382"/>
      <c r="M1" s="6"/>
    </row>
    <row r="2" spans="2:13" ht="21.75" customHeight="1" x14ac:dyDescent="0.25">
      <c r="B2" s="382"/>
      <c r="C2" s="382"/>
      <c r="D2" s="382"/>
      <c r="E2" s="382"/>
      <c r="F2" s="382"/>
      <c r="G2" s="382"/>
      <c r="H2" s="382"/>
      <c r="I2" s="382"/>
      <c r="J2" s="382"/>
      <c r="K2" s="382"/>
      <c r="L2" s="382"/>
      <c r="M2" s="6"/>
    </row>
    <row r="3" spans="2:13" ht="22.5" customHeight="1" x14ac:dyDescent="0.25">
      <c r="B3" s="6"/>
      <c r="C3" s="6"/>
      <c r="D3" s="6"/>
      <c r="E3" s="6"/>
      <c r="F3" s="6"/>
      <c r="G3" s="6"/>
      <c r="H3" s="6"/>
      <c r="I3" s="6"/>
      <c r="J3" s="6"/>
      <c r="K3" s="6"/>
      <c r="L3" s="6"/>
      <c r="M3" s="6"/>
    </row>
    <row r="4" spans="2:13" ht="45" x14ac:dyDescent="0.25">
      <c r="B4" s="198" t="s">
        <v>60</v>
      </c>
      <c r="C4" s="198" t="s">
        <v>61</v>
      </c>
      <c r="D4" s="198" t="s">
        <v>62</v>
      </c>
      <c r="E4" s="198" t="s">
        <v>9</v>
      </c>
      <c r="F4" s="199" t="s">
        <v>63</v>
      </c>
      <c r="G4" s="198" t="s">
        <v>10</v>
      </c>
      <c r="H4" s="198" t="s">
        <v>11</v>
      </c>
      <c r="I4" s="198" t="s">
        <v>12</v>
      </c>
      <c r="J4" s="198" t="s">
        <v>64</v>
      </c>
      <c r="K4" s="198" t="s">
        <v>14</v>
      </c>
      <c r="L4" s="198" t="s">
        <v>65</v>
      </c>
      <c r="M4" s="198" t="s">
        <v>0</v>
      </c>
    </row>
    <row r="5" spans="2:13" ht="27.75" customHeight="1" x14ac:dyDescent="0.25">
      <c r="B5" s="94" t="s">
        <v>17</v>
      </c>
      <c r="C5" s="42"/>
      <c r="D5" s="30"/>
      <c r="E5" s="31"/>
      <c r="F5" s="30"/>
      <c r="G5" s="30"/>
      <c r="H5" s="30"/>
      <c r="I5" s="30"/>
      <c r="J5" s="30"/>
      <c r="K5" s="30"/>
      <c r="L5" s="30"/>
      <c r="M5" s="31"/>
    </row>
    <row r="6" spans="2:13" x14ac:dyDescent="0.25">
      <c r="B6" s="403" t="s">
        <v>18</v>
      </c>
      <c r="C6" s="392" t="s">
        <v>50</v>
      </c>
      <c r="D6" s="393" t="s">
        <v>52</v>
      </c>
      <c r="E6" s="394" t="s">
        <v>2</v>
      </c>
      <c r="F6" s="383"/>
      <c r="G6" s="385"/>
      <c r="H6" s="385"/>
      <c r="I6" s="385">
        <v>1</v>
      </c>
      <c r="J6" s="385">
        <v>4</v>
      </c>
      <c r="K6" s="385">
        <v>5</v>
      </c>
      <c r="L6" s="385">
        <v>1</v>
      </c>
      <c r="M6" s="387">
        <v>11</v>
      </c>
    </row>
    <row r="7" spans="2:13" x14ac:dyDescent="0.25">
      <c r="B7" s="404"/>
      <c r="C7" s="383"/>
      <c r="D7" s="385"/>
      <c r="E7" s="387"/>
      <c r="F7" s="383"/>
      <c r="G7" s="385"/>
      <c r="H7" s="385"/>
      <c r="I7" s="385"/>
      <c r="J7" s="385"/>
      <c r="K7" s="385"/>
      <c r="L7" s="385"/>
      <c r="M7" s="387"/>
    </row>
    <row r="8" spans="2:13" ht="20.25" customHeight="1" x14ac:dyDescent="0.25">
      <c r="B8" s="404"/>
      <c r="C8" s="383"/>
      <c r="D8" s="11" t="s">
        <v>53</v>
      </c>
      <c r="E8" s="18" t="s">
        <v>2</v>
      </c>
      <c r="F8" s="11"/>
      <c r="G8" s="11"/>
      <c r="H8" s="11"/>
      <c r="I8" s="11"/>
      <c r="J8" s="11"/>
      <c r="K8" s="11">
        <v>2</v>
      </c>
      <c r="L8" s="11">
        <v>2</v>
      </c>
      <c r="M8" s="18">
        <v>4</v>
      </c>
    </row>
    <row r="9" spans="2:13" x14ac:dyDescent="0.25">
      <c r="B9" s="404"/>
      <c r="C9" s="383"/>
      <c r="D9" s="385" t="s">
        <v>54</v>
      </c>
      <c r="E9" s="18" t="s">
        <v>2</v>
      </c>
      <c r="F9" s="11"/>
      <c r="G9" s="11">
        <v>1</v>
      </c>
      <c r="H9" s="11">
        <v>2</v>
      </c>
      <c r="I9" s="11">
        <v>4</v>
      </c>
      <c r="J9" s="11">
        <v>3</v>
      </c>
      <c r="K9" s="11">
        <v>5</v>
      </c>
      <c r="L9" s="11">
        <v>2</v>
      </c>
      <c r="M9" s="18">
        <v>17</v>
      </c>
    </row>
    <row r="10" spans="2:13" ht="21.75" customHeight="1" x14ac:dyDescent="0.25">
      <c r="B10" s="404"/>
      <c r="C10" s="383"/>
      <c r="D10" s="385"/>
      <c r="E10" s="18" t="s">
        <v>4</v>
      </c>
      <c r="F10" s="11"/>
      <c r="G10" s="11"/>
      <c r="H10" s="11"/>
      <c r="I10" s="11"/>
      <c r="J10" s="11"/>
      <c r="K10" s="11"/>
      <c r="L10" s="11">
        <v>1</v>
      </c>
      <c r="M10" s="18">
        <v>1</v>
      </c>
    </row>
    <row r="11" spans="2:13" ht="22.5" customHeight="1" x14ac:dyDescent="0.25">
      <c r="B11" s="404"/>
      <c r="C11" s="384"/>
      <c r="D11" s="386"/>
      <c r="E11" s="61" t="s">
        <v>57</v>
      </c>
      <c r="F11" s="11"/>
      <c r="G11" s="11"/>
      <c r="H11" s="11">
        <v>4</v>
      </c>
      <c r="I11" s="11">
        <v>4</v>
      </c>
      <c r="J11" s="11"/>
      <c r="K11" s="11"/>
      <c r="L11" s="11"/>
      <c r="M11" s="18">
        <v>8</v>
      </c>
    </row>
    <row r="12" spans="2:13" ht="18" customHeight="1" x14ac:dyDescent="0.25">
      <c r="B12" s="404"/>
      <c r="C12" s="392" t="s">
        <v>51</v>
      </c>
      <c r="D12" s="43" t="s">
        <v>52</v>
      </c>
      <c r="E12" s="44" t="s">
        <v>2</v>
      </c>
      <c r="F12" s="11"/>
      <c r="G12" s="11"/>
      <c r="H12" s="11"/>
      <c r="I12" s="11">
        <v>2</v>
      </c>
      <c r="J12" s="11">
        <v>2</v>
      </c>
      <c r="K12" s="11"/>
      <c r="L12" s="11"/>
      <c r="M12" s="18">
        <v>4</v>
      </c>
    </row>
    <row r="13" spans="2:13" ht="20.25" customHeight="1" x14ac:dyDescent="0.25">
      <c r="B13" s="404"/>
      <c r="C13" s="383"/>
      <c r="D13" s="11" t="s">
        <v>53</v>
      </c>
      <c r="E13" s="18" t="s">
        <v>2</v>
      </c>
      <c r="F13" s="11"/>
      <c r="G13" s="11"/>
      <c r="H13" s="11"/>
      <c r="I13" s="11"/>
      <c r="J13" s="11"/>
      <c r="K13" s="11">
        <v>1</v>
      </c>
      <c r="L13" s="11"/>
      <c r="M13" s="18">
        <v>1</v>
      </c>
    </row>
    <row r="14" spans="2:13" ht="17.25" customHeight="1" x14ac:dyDescent="0.25">
      <c r="B14" s="404"/>
      <c r="C14" s="383"/>
      <c r="D14" s="385" t="s">
        <v>54</v>
      </c>
      <c r="E14" s="18" t="s">
        <v>2</v>
      </c>
      <c r="F14" s="11"/>
      <c r="G14" s="11">
        <v>1</v>
      </c>
      <c r="H14" s="11">
        <v>7</v>
      </c>
      <c r="I14" s="11">
        <v>24</v>
      </c>
      <c r="J14" s="11">
        <v>9</v>
      </c>
      <c r="K14" s="11">
        <v>3</v>
      </c>
      <c r="L14" s="11"/>
      <c r="M14" s="18">
        <v>44</v>
      </c>
    </row>
    <row r="15" spans="2:13" ht="18" customHeight="1" x14ac:dyDescent="0.25">
      <c r="B15" s="405"/>
      <c r="C15" s="384"/>
      <c r="D15" s="386"/>
      <c r="E15" s="61" t="s">
        <v>57</v>
      </c>
      <c r="F15" s="11"/>
      <c r="G15" s="11"/>
      <c r="H15" s="11"/>
      <c r="I15" s="11">
        <v>2</v>
      </c>
      <c r="J15" s="11"/>
      <c r="K15" s="11"/>
      <c r="L15" s="11"/>
      <c r="M15" s="18">
        <v>2</v>
      </c>
    </row>
    <row r="16" spans="2:13" ht="25.5" customHeight="1" x14ac:dyDescent="0.25">
      <c r="B16" s="403" t="s">
        <v>19</v>
      </c>
      <c r="C16" s="101" t="s">
        <v>50</v>
      </c>
      <c r="D16" s="102" t="s">
        <v>54</v>
      </c>
      <c r="E16" s="69" t="s">
        <v>2</v>
      </c>
      <c r="F16" s="62"/>
      <c r="G16" s="65"/>
      <c r="H16" s="65"/>
      <c r="I16" s="99">
        <v>1</v>
      </c>
      <c r="J16" s="65"/>
      <c r="K16" s="99">
        <v>1</v>
      </c>
      <c r="L16" s="65"/>
      <c r="M16" s="68">
        <v>2</v>
      </c>
    </row>
    <row r="17" spans="2:13" ht="19.5" customHeight="1" x14ac:dyDescent="0.25">
      <c r="B17" s="404"/>
      <c r="C17" s="392" t="s">
        <v>51</v>
      </c>
      <c r="D17" s="102" t="s">
        <v>52</v>
      </c>
      <c r="E17" s="69" t="s">
        <v>2</v>
      </c>
      <c r="F17" s="62"/>
      <c r="G17" s="65"/>
      <c r="H17" s="65"/>
      <c r="I17" s="99">
        <v>1</v>
      </c>
      <c r="J17" s="65"/>
      <c r="K17" s="65"/>
      <c r="L17" s="65"/>
      <c r="M17" s="68">
        <v>1</v>
      </c>
    </row>
    <row r="18" spans="2:13" ht="19.5" customHeight="1" x14ac:dyDescent="0.25">
      <c r="B18" s="405"/>
      <c r="C18" s="384"/>
      <c r="D18" s="67" t="s">
        <v>54</v>
      </c>
      <c r="E18" s="70" t="s">
        <v>2</v>
      </c>
      <c r="F18" s="11"/>
      <c r="G18" s="11"/>
      <c r="H18" s="11">
        <v>2</v>
      </c>
      <c r="I18" s="11">
        <v>3</v>
      </c>
      <c r="J18" s="11">
        <v>2</v>
      </c>
      <c r="K18" s="11"/>
      <c r="L18" s="11"/>
      <c r="M18" s="18">
        <v>7</v>
      </c>
    </row>
    <row r="19" spans="2:13" x14ac:dyDescent="0.25">
      <c r="B19" s="403" t="s">
        <v>20</v>
      </c>
      <c r="C19" s="392" t="s">
        <v>50</v>
      </c>
      <c r="D19" s="393" t="s">
        <v>54</v>
      </c>
      <c r="E19" s="394" t="s">
        <v>2</v>
      </c>
      <c r="F19" s="383"/>
      <c r="G19" s="385"/>
      <c r="H19" s="385"/>
      <c r="I19" s="385"/>
      <c r="J19" s="385">
        <v>1</v>
      </c>
      <c r="K19" s="385"/>
      <c r="L19" s="385"/>
      <c r="M19" s="387">
        <v>1</v>
      </c>
    </row>
    <row r="20" spans="2:13" x14ac:dyDescent="0.25">
      <c r="B20" s="404"/>
      <c r="C20" s="384"/>
      <c r="D20" s="386"/>
      <c r="E20" s="388"/>
      <c r="F20" s="383"/>
      <c r="G20" s="385"/>
      <c r="H20" s="385"/>
      <c r="I20" s="385"/>
      <c r="J20" s="385"/>
      <c r="K20" s="385"/>
      <c r="L20" s="385"/>
      <c r="M20" s="387"/>
    </row>
    <row r="21" spans="2:13" ht="25.5" customHeight="1" x14ac:dyDescent="0.25">
      <c r="B21" s="405"/>
      <c r="C21" s="59" t="s">
        <v>51</v>
      </c>
      <c r="D21" s="60" t="s">
        <v>54</v>
      </c>
      <c r="E21" s="61" t="s">
        <v>2</v>
      </c>
      <c r="F21" s="11"/>
      <c r="G21" s="11"/>
      <c r="H21" s="11">
        <v>2</v>
      </c>
      <c r="I21" s="11">
        <v>4</v>
      </c>
      <c r="J21" s="11"/>
      <c r="K21" s="11"/>
      <c r="L21" s="11"/>
      <c r="M21" s="18">
        <v>6</v>
      </c>
    </row>
    <row r="22" spans="2:13" ht="20.25" customHeight="1" x14ac:dyDescent="0.25">
      <c r="B22" s="403" t="s">
        <v>44</v>
      </c>
      <c r="C22" s="392" t="s">
        <v>51</v>
      </c>
      <c r="D22" s="393" t="s">
        <v>54</v>
      </c>
      <c r="E22" s="394" t="s">
        <v>2</v>
      </c>
      <c r="F22" s="383"/>
      <c r="G22" s="385">
        <v>1</v>
      </c>
      <c r="H22" s="385">
        <v>2</v>
      </c>
      <c r="I22" s="385">
        <v>3</v>
      </c>
      <c r="J22" s="385">
        <v>1</v>
      </c>
      <c r="K22" s="385"/>
      <c r="L22" s="385"/>
      <c r="M22" s="387">
        <v>7</v>
      </c>
    </row>
    <row r="23" spans="2:13" ht="19.5" customHeight="1" x14ac:dyDescent="0.25">
      <c r="B23" s="405"/>
      <c r="C23" s="384"/>
      <c r="D23" s="386"/>
      <c r="E23" s="388"/>
      <c r="F23" s="383"/>
      <c r="G23" s="385"/>
      <c r="H23" s="385"/>
      <c r="I23" s="385"/>
      <c r="J23" s="385"/>
      <c r="K23" s="385"/>
      <c r="L23" s="385"/>
      <c r="M23" s="387"/>
    </row>
    <row r="24" spans="2:13" x14ac:dyDescent="0.25">
      <c r="B24" s="403" t="s">
        <v>22</v>
      </c>
      <c r="C24" s="392" t="s">
        <v>50</v>
      </c>
      <c r="D24" s="393" t="s">
        <v>54</v>
      </c>
      <c r="E24" s="394" t="s">
        <v>2</v>
      </c>
      <c r="F24" s="383"/>
      <c r="G24" s="385"/>
      <c r="H24" s="385"/>
      <c r="I24" s="385"/>
      <c r="J24" s="385">
        <v>2</v>
      </c>
      <c r="K24" s="385">
        <v>1</v>
      </c>
      <c r="L24" s="385"/>
      <c r="M24" s="387">
        <v>3</v>
      </c>
    </row>
    <row r="25" spans="2:13" x14ac:dyDescent="0.25">
      <c r="B25" s="404"/>
      <c r="C25" s="384"/>
      <c r="D25" s="386"/>
      <c r="E25" s="388"/>
      <c r="F25" s="383"/>
      <c r="G25" s="385"/>
      <c r="H25" s="385"/>
      <c r="I25" s="385"/>
      <c r="J25" s="385"/>
      <c r="K25" s="385"/>
      <c r="L25" s="385"/>
      <c r="M25" s="387"/>
    </row>
    <row r="26" spans="2:13" ht="19.5" customHeight="1" x14ac:dyDescent="0.25">
      <c r="B26" s="404"/>
      <c r="C26" s="383" t="s">
        <v>51</v>
      </c>
      <c r="D26" s="385" t="s">
        <v>54</v>
      </c>
      <c r="E26" s="18" t="s">
        <v>2</v>
      </c>
      <c r="F26" s="11"/>
      <c r="G26" s="11"/>
      <c r="H26" s="11"/>
      <c r="I26" s="11">
        <v>4</v>
      </c>
      <c r="J26" s="11">
        <v>2</v>
      </c>
      <c r="K26" s="11"/>
      <c r="L26" s="11"/>
      <c r="M26" s="18">
        <v>6</v>
      </c>
    </row>
    <row r="27" spans="2:13" ht="22.5" customHeight="1" x14ac:dyDescent="0.25">
      <c r="B27" s="405"/>
      <c r="C27" s="384"/>
      <c r="D27" s="386"/>
      <c r="E27" s="61" t="s">
        <v>57</v>
      </c>
      <c r="F27" s="11"/>
      <c r="G27" s="11"/>
      <c r="H27" s="11">
        <v>1</v>
      </c>
      <c r="I27" s="11"/>
      <c r="J27" s="11"/>
      <c r="K27" s="11"/>
      <c r="L27" s="11"/>
      <c r="M27" s="18">
        <v>1</v>
      </c>
    </row>
    <row r="28" spans="2:13" x14ac:dyDescent="0.25">
      <c r="B28" s="403" t="s">
        <v>21</v>
      </c>
      <c r="C28" s="392" t="s">
        <v>51</v>
      </c>
      <c r="D28" s="393" t="s">
        <v>54</v>
      </c>
      <c r="E28" s="394" t="s">
        <v>2</v>
      </c>
      <c r="F28" s="383"/>
      <c r="G28" s="385"/>
      <c r="H28" s="385"/>
      <c r="I28" s="385">
        <v>4</v>
      </c>
      <c r="J28" s="385"/>
      <c r="K28" s="385"/>
      <c r="L28" s="385"/>
      <c r="M28" s="387">
        <v>4</v>
      </c>
    </row>
    <row r="29" spans="2:13" x14ac:dyDescent="0.25">
      <c r="B29" s="405"/>
      <c r="C29" s="384"/>
      <c r="D29" s="386"/>
      <c r="E29" s="388"/>
      <c r="F29" s="384"/>
      <c r="G29" s="386"/>
      <c r="H29" s="386"/>
      <c r="I29" s="386"/>
      <c r="J29" s="386"/>
      <c r="K29" s="386"/>
      <c r="L29" s="386"/>
      <c r="M29" s="388"/>
    </row>
    <row r="30" spans="2:13" x14ac:dyDescent="0.25">
      <c r="B30" s="200" t="s">
        <v>5</v>
      </c>
      <c r="C30" s="184"/>
      <c r="D30" s="185"/>
      <c r="E30" s="186"/>
      <c r="F30" s="180">
        <f>SUM(F6:F29)</f>
        <v>0</v>
      </c>
      <c r="G30" s="181">
        <f>SUM(G6:G29)</f>
        <v>3</v>
      </c>
      <c r="H30" s="181">
        <f>SUM(H6:H29)</f>
        <v>20</v>
      </c>
      <c r="I30" s="181">
        <f>SUM(I6:I28)</f>
        <v>57</v>
      </c>
      <c r="J30" s="181">
        <f>SUM(J6:J29)</f>
        <v>26</v>
      </c>
      <c r="K30" s="181">
        <f>SUM(K6:K29)</f>
        <v>18</v>
      </c>
      <c r="L30" s="181">
        <f>SUM(L6:L29)</f>
        <v>6</v>
      </c>
      <c r="M30" s="182">
        <f>SUM(M6:M28)</f>
        <v>130</v>
      </c>
    </row>
    <row r="31" spans="2:13" ht="24" customHeight="1" x14ac:dyDescent="0.25">
      <c r="B31" s="94" t="s">
        <v>23</v>
      </c>
      <c r="C31" s="42"/>
      <c r="D31" s="30"/>
      <c r="E31" s="31"/>
      <c r="F31" s="30"/>
      <c r="G31" s="30"/>
      <c r="H31" s="30"/>
      <c r="I31" s="30"/>
      <c r="J31" s="30"/>
      <c r="K31" s="30"/>
      <c r="L31" s="30"/>
      <c r="M31" s="31"/>
    </row>
    <row r="32" spans="2:13" x14ac:dyDescent="0.25">
      <c r="B32" s="403" t="s">
        <v>24</v>
      </c>
      <c r="C32" s="392" t="s">
        <v>51</v>
      </c>
      <c r="D32" s="393" t="s">
        <v>54</v>
      </c>
      <c r="E32" s="394" t="s">
        <v>2</v>
      </c>
      <c r="F32" s="383">
        <v>1</v>
      </c>
      <c r="G32" s="385"/>
      <c r="H32" s="385"/>
      <c r="I32" s="385">
        <v>4</v>
      </c>
      <c r="J32" s="385"/>
      <c r="K32" s="385"/>
      <c r="L32" s="385"/>
      <c r="M32" s="387">
        <v>5</v>
      </c>
    </row>
    <row r="33" spans="2:13" ht="9" customHeight="1" x14ac:dyDescent="0.25">
      <c r="B33" s="404"/>
      <c r="C33" s="383"/>
      <c r="D33" s="385"/>
      <c r="E33" s="387"/>
      <c r="F33" s="383"/>
      <c r="G33" s="385"/>
      <c r="H33" s="385"/>
      <c r="I33" s="385"/>
      <c r="J33" s="385"/>
      <c r="K33" s="385"/>
      <c r="L33" s="385"/>
      <c r="M33" s="387"/>
    </row>
    <row r="34" spans="2:13" ht="21.75" customHeight="1" x14ac:dyDescent="0.25">
      <c r="B34" s="405"/>
      <c r="C34" s="384"/>
      <c r="D34" s="386"/>
      <c r="E34" s="61" t="s">
        <v>57</v>
      </c>
      <c r="F34" s="11"/>
      <c r="G34" s="11"/>
      <c r="H34" s="11">
        <v>1</v>
      </c>
      <c r="I34" s="11">
        <v>1</v>
      </c>
      <c r="J34" s="11"/>
      <c r="K34" s="11"/>
      <c r="L34" s="11"/>
      <c r="M34" s="18">
        <v>2</v>
      </c>
    </row>
    <row r="35" spans="2:13" x14ac:dyDescent="0.25">
      <c r="B35" s="403" t="s">
        <v>25</v>
      </c>
      <c r="C35" s="392" t="s">
        <v>51</v>
      </c>
      <c r="D35" s="393" t="s">
        <v>54</v>
      </c>
      <c r="E35" s="394" t="s">
        <v>2</v>
      </c>
      <c r="F35" s="383"/>
      <c r="G35" s="385"/>
      <c r="H35" s="385">
        <v>1</v>
      </c>
      <c r="I35" s="385">
        <v>2</v>
      </c>
      <c r="J35" s="385"/>
      <c r="K35" s="385"/>
      <c r="L35" s="385"/>
      <c r="M35" s="387">
        <v>3</v>
      </c>
    </row>
    <row r="36" spans="2:13" x14ac:dyDescent="0.25">
      <c r="B36" s="405"/>
      <c r="C36" s="384"/>
      <c r="D36" s="386"/>
      <c r="E36" s="388"/>
      <c r="F36" s="383"/>
      <c r="G36" s="385"/>
      <c r="H36" s="385"/>
      <c r="I36" s="385"/>
      <c r="J36" s="385"/>
      <c r="K36" s="385"/>
      <c r="L36" s="385"/>
      <c r="M36" s="387"/>
    </row>
    <row r="37" spans="2:13" x14ac:dyDescent="0.25">
      <c r="B37" s="403" t="s">
        <v>26</v>
      </c>
      <c r="C37" s="392" t="s">
        <v>51</v>
      </c>
      <c r="D37" s="393" t="s">
        <v>54</v>
      </c>
      <c r="E37" s="394" t="s">
        <v>2</v>
      </c>
      <c r="F37" s="383"/>
      <c r="G37" s="385"/>
      <c r="H37" s="385">
        <v>3</v>
      </c>
      <c r="I37" s="385">
        <v>3</v>
      </c>
      <c r="J37" s="385"/>
      <c r="K37" s="385"/>
      <c r="L37" s="385"/>
      <c r="M37" s="387">
        <v>6</v>
      </c>
    </row>
    <row r="38" spans="2:13" x14ac:dyDescent="0.25">
      <c r="B38" s="405"/>
      <c r="C38" s="384"/>
      <c r="D38" s="386"/>
      <c r="E38" s="388"/>
      <c r="F38" s="383"/>
      <c r="G38" s="385"/>
      <c r="H38" s="385"/>
      <c r="I38" s="385"/>
      <c r="J38" s="385"/>
      <c r="K38" s="385"/>
      <c r="L38" s="385"/>
      <c r="M38" s="387"/>
    </row>
    <row r="39" spans="2:13" x14ac:dyDescent="0.25">
      <c r="B39" s="403" t="s">
        <v>27</v>
      </c>
      <c r="C39" s="392" t="s">
        <v>51</v>
      </c>
      <c r="D39" s="393" t="s">
        <v>52</v>
      </c>
      <c r="E39" s="394" t="s">
        <v>2</v>
      </c>
      <c r="F39" s="383"/>
      <c r="G39" s="385"/>
      <c r="H39" s="385"/>
      <c r="I39" s="385"/>
      <c r="J39" s="385">
        <v>1</v>
      </c>
      <c r="K39" s="385"/>
      <c r="L39" s="65"/>
      <c r="M39" s="387">
        <v>1</v>
      </c>
    </row>
    <row r="40" spans="2:13" x14ac:dyDescent="0.25">
      <c r="B40" s="404"/>
      <c r="C40" s="383"/>
      <c r="D40" s="385"/>
      <c r="E40" s="387"/>
      <c r="F40" s="383"/>
      <c r="G40" s="385"/>
      <c r="H40" s="385"/>
      <c r="I40" s="385"/>
      <c r="J40" s="385"/>
      <c r="K40" s="385"/>
      <c r="L40" s="11"/>
      <c r="M40" s="387"/>
    </row>
    <row r="41" spans="2:13" ht="19.5" customHeight="1" x14ac:dyDescent="0.25">
      <c r="B41" s="404"/>
      <c r="C41" s="383"/>
      <c r="D41" s="11" t="s">
        <v>53</v>
      </c>
      <c r="E41" s="18" t="s">
        <v>2</v>
      </c>
      <c r="F41" s="11"/>
      <c r="G41" s="11"/>
      <c r="H41" s="11"/>
      <c r="I41" s="11"/>
      <c r="J41" s="11">
        <v>1</v>
      </c>
      <c r="K41" s="11"/>
      <c r="L41" s="11"/>
      <c r="M41" s="18">
        <v>1</v>
      </c>
    </row>
    <row r="42" spans="2:13" ht="18" customHeight="1" x14ac:dyDescent="0.25">
      <c r="B42" s="405"/>
      <c r="C42" s="384"/>
      <c r="D42" s="60" t="s">
        <v>54</v>
      </c>
      <c r="E42" s="61" t="s">
        <v>2</v>
      </c>
      <c r="F42" s="11"/>
      <c r="G42" s="11"/>
      <c r="H42" s="11">
        <v>2</v>
      </c>
      <c r="I42" s="11">
        <v>4</v>
      </c>
      <c r="J42" s="11"/>
      <c r="K42" s="11"/>
      <c r="L42" s="11"/>
      <c r="M42" s="18">
        <v>6</v>
      </c>
    </row>
    <row r="43" spans="2:13" x14ac:dyDescent="0.25">
      <c r="B43" s="200" t="s">
        <v>5</v>
      </c>
      <c r="C43" s="184"/>
      <c r="D43" s="185"/>
      <c r="E43" s="186"/>
      <c r="F43" s="180">
        <f t="shared" ref="F43:M43" si="0">SUM(F31:F42)</f>
        <v>1</v>
      </c>
      <c r="G43" s="181">
        <f t="shared" si="0"/>
        <v>0</v>
      </c>
      <c r="H43" s="181">
        <f t="shared" si="0"/>
        <v>7</v>
      </c>
      <c r="I43" s="181">
        <f t="shared" si="0"/>
        <v>14</v>
      </c>
      <c r="J43" s="181">
        <f t="shared" si="0"/>
        <v>2</v>
      </c>
      <c r="K43" s="181">
        <f t="shared" si="0"/>
        <v>0</v>
      </c>
      <c r="L43" s="181">
        <f t="shared" si="0"/>
        <v>0</v>
      </c>
      <c r="M43" s="182">
        <f t="shared" si="0"/>
        <v>24</v>
      </c>
    </row>
    <row r="44" spans="2:13" ht="30" customHeight="1" x14ac:dyDescent="0.25">
      <c r="B44" s="133" t="s">
        <v>28</v>
      </c>
      <c r="C44" s="27"/>
      <c r="D44" s="11"/>
      <c r="E44" s="18"/>
      <c r="F44" s="11"/>
      <c r="G44" s="11"/>
      <c r="H44" s="11"/>
      <c r="I44" s="11"/>
      <c r="J44" s="11"/>
      <c r="K44" s="11"/>
      <c r="L44" s="11"/>
      <c r="M44" s="18"/>
    </row>
    <row r="45" spans="2:13" x14ac:dyDescent="0.25">
      <c r="B45" s="403" t="s">
        <v>29</v>
      </c>
      <c r="C45" s="392" t="s">
        <v>51</v>
      </c>
      <c r="D45" s="393" t="s">
        <v>54</v>
      </c>
      <c r="E45" s="394" t="s">
        <v>2</v>
      </c>
      <c r="F45" s="383"/>
      <c r="G45" s="385"/>
      <c r="H45" s="385">
        <v>1</v>
      </c>
      <c r="I45" s="385">
        <v>1</v>
      </c>
      <c r="J45" s="385">
        <v>1</v>
      </c>
      <c r="K45" s="385"/>
      <c r="L45" s="385"/>
      <c r="M45" s="387">
        <v>3</v>
      </c>
    </row>
    <row r="46" spans="2:13" x14ac:dyDescent="0.25">
      <c r="B46" s="405"/>
      <c r="C46" s="384"/>
      <c r="D46" s="386"/>
      <c r="E46" s="388"/>
      <c r="F46" s="383"/>
      <c r="G46" s="385"/>
      <c r="H46" s="385"/>
      <c r="I46" s="385"/>
      <c r="J46" s="385"/>
      <c r="K46" s="385"/>
      <c r="L46" s="385"/>
      <c r="M46" s="387"/>
    </row>
    <row r="47" spans="2:13" x14ac:dyDescent="0.25">
      <c r="B47" s="403" t="s">
        <v>30</v>
      </c>
      <c r="C47" s="392" t="s">
        <v>51</v>
      </c>
      <c r="D47" s="393" t="s">
        <v>54</v>
      </c>
      <c r="E47" s="394" t="s">
        <v>2</v>
      </c>
      <c r="F47" s="383"/>
      <c r="G47" s="385"/>
      <c r="H47" s="385">
        <v>1</v>
      </c>
      <c r="I47" s="385">
        <v>1</v>
      </c>
      <c r="J47" s="385"/>
      <c r="K47" s="385"/>
      <c r="L47" s="385"/>
      <c r="M47" s="387">
        <v>2</v>
      </c>
    </row>
    <row r="48" spans="2:13" x14ac:dyDescent="0.25">
      <c r="B48" s="405"/>
      <c r="C48" s="384"/>
      <c r="D48" s="386"/>
      <c r="E48" s="388"/>
      <c r="F48" s="383"/>
      <c r="G48" s="385"/>
      <c r="H48" s="385"/>
      <c r="I48" s="385"/>
      <c r="J48" s="385"/>
      <c r="K48" s="385"/>
      <c r="L48" s="385"/>
      <c r="M48" s="387"/>
    </row>
    <row r="49" spans="2:13" ht="26.25" customHeight="1" x14ac:dyDescent="0.25">
      <c r="B49" s="403" t="s">
        <v>31</v>
      </c>
      <c r="C49" s="71" t="s">
        <v>50</v>
      </c>
      <c r="D49" s="72" t="s">
        <v>54</v>
      </c>
      <c r="E49" s="73" t="s">
        <v>2</v>
      </c>
      <c r="F49" s="77"/>
      <c r="G49" s="79"/>
      <c r="H49" s="79">
        <v>1</v>
      </c>
      <c r="I49" s="79"/>
      <c r="J49" s="79"/>
      <c r="K49" s="79"/>
      <c r="L49" s="79"/>
      <c r="M49" s="81">
        <v>1</v>
      </c>
    </row>
    <row r="50" spans="2:13" ht="23.25" customHeight="1" x14ac:dyDescent="0.25">
      <c r="B50" s="405"/>
      <c r="C50" s="59" t="s">
        <v>51</v>
      </c>
      <c r="D50" s="60" t="s">
        <v>54</v>
      </c>
      <c r="E50" s="61" t="s">
        <v>2</v>
      </c>
      <c r="F50" s="11"/>
      <c r="G50" s="11"/>
      <c r="H50" s="11">
        <v>3</v>
      </c>
      <c r="I50" s="11"/>
      <c r="J50" s="11"/>
      <c r="K50" s="11"/>
      <c r="L50" s="11"/>
      <c r="M50" s="18">
        <v>3</v>
      </c>
    </row>
    <row r="51" spans="2:13" x14ac:dyDescent="0.25">
      <c r="B51" s="403" t="s">
        <v>32</v>
      </c>
      <c r="C51" s="392" t="s">
        <v>51</v>
      </c>
      <c r="D51" s="393" t="s">
        <v>54</v>
      </c>
      <c r="E51" s="394" t="s">
        <v>2</v>
      </c>
      <c r="F51" s="383"/>
      <c r="G51" s="385"/>
      <c r="H51" s="385">
        <v>1</v>
      </c>
      <c r="I51" s="385">
        <v>3</v>
      </c>
      <c r="J51" s="385">
        <v>3</v>
      </c>
      <c r="K51" s="385"/>
      <c r="L51" s="385"/>
      <c r="M51" s="387">
        <v>7</v>
      </c>
    </row>
    <row r="52" spans="2:13" x14ac:dyDescent="0.25">
      <c r="B52" s="405"/>
      <c r="C52" s="384"/>
      <c r="D52" s="386"/>
      <c r="E52" s="388"/>
      <c r="F52" s="383"/>
      <c r="G52" s="385"/>
      <c r="H52" s="385"/>
      <c r="I52" s="385"/>
      <c r="J52" s="385"/>
      <c r="K52" s="385"/>
      <c r="L52" s="385"/>
      <c r="M52" s="387"/>
    </row>
    <row r="53" spans="2:13" x14ac:dyDescent="0.25">
      <c r="B53" s="403" t="s">
        <v>33</v>
      </c>
      <c r="C53" s="392" t="s">
        <v>51</v>
      </c>
      <c r="D53" s="393" t="s">
        <v>54</v>
      </c>
      <c r="E53" s="394" t="s">
        <v>2</v>
      </c>
      <c r="F53" s="383"/>
      <c r="G53" s="385"/>
      <c r="H53" s="385">
        <v>1</v>
      </c>
      <c r="I53" s="385">
        <v>4</v>
      </c>
      <c r="J53" s="385"/>
      <c r="K53" s="385"/>
      <c r="L53" s="385"/>
      <c r="M53" s="387">
        <v>5</v>
      </c>
    </row>
    <row r="54" spans="2:13" ht="6.75" customHeight="1" x14ac:dyDescent="0.25">
      <c r="B54" s="404"/>
      <c r="C54" s="383"/>
      <c r="D54" s="385"/>
      <c r="E54" s="387"/>
      <c r="F54" s="383"/>
      <c r="G54" s="385"/>
      <c r="H54" s="385"/>
      <c r="I54" s="385"/>
      <c r="J54" s="385"/>
      <c r="K54" s="385"/>
      <c r="L54" s="385"/>
      <c r="M54" s="387"/>
    </row>
    <row r="55" spans="2:13" ht="25.5" customHeight="1" x14ac:dyDescent="0.25">
      <c r="B55" s="405"/>
      <c r="C55" s="384"/>
      <c r="D55" s="386"/>
      <c r="E55" s="61" t="s">
        <v>57</v>
      </c>
      <c r="F55" s="11"/>
      <c r="G55" s="11"/>
      <c r="H55" s="11">
        <v>1</v>
      </c>
      <c r="I55" s="11"/>
      <c r="J55" s="11"/>
      <c r="K55" s="11"/>
      <c r="L55" s="11"/>
      <c r="M55" s="18">
        <v>1</v>
      </c>
    </row>
    <row r="56" spans="2:13" x14ac:dyDescent="0.25">
      <c r="B56" s="200" t="s">
        <v>5</v>
      </c>
      <c r="C56" s="184"/>
      <c r="D56" s="185"/>
      <c r="E56" s="186"/>
      <c r="F56" s="180">
        <f t="shared" ref="F56:M56" si="1">SUM(F45:F55)</f>
        <v>0</v>
      </c>
      <c r="G56" s="181">
        <f t="shared" si="1"/>
        <v>0</v>
      </c>
      <c r="H56" s="181">
        <f t="shared" si="1"/>
        <v>9</v>
      </c>
      <c r="I56" s="181">
        <f t="shared" si="1"/>
        <v>9</v>
      </c>
      <c r="J56" s="181">
        <f t="shared" si="1"/>
        <v>4</v>
      </c>
      <c r="K56" s="181">
        <f t="shared" si="1"/>
        <v>0</v>
      </c>
      <c r="L56" s="181">
        <f t="shared" si="1"/>
        <v>0</v>
      </c>
      <c r="M56" s="182">
        <f t="shared" si="1"/>
        <v>22</v>
      </c>
    </row>
    <row r="57" spans="2:13" ht="21" customHeight="1" x14ac:dyDescent="0.25">
      <c r="B57" s="136" t="s">
        <v>34</v>
      </c>
      <c r="C57" s="27"/>
      <c r="D57" s="11"/>
      <c r="E57" s="18"/>
      <c r="F57" s="11"/>
      <c r="G57" s="11"/>
      <c r="H57" s="11"/>
      <c r="I57" s="11"/>
      <c r="J57" s="11"/>
      <c r="K57" s="11"/>
      <c r="L57" s="11"/>
      <c r="M57" s="18"/>
    </row>
    <row r="58" spans="2:13" ht="20.25" customHeight="1" x14ac:dyDescent="0.25">
      <c r="B58" s="404" t="s">
        <v>35</v>
      </c>
      <c r="C58" s="63" t="s">
        <v>50</v>
      </c>
      <c r="D58" s="66" t="s">
        <v>54</v>
      </c>
      <c r="E58" s="69" t="s">
        <v>2</v>
      </c>
      <c r="F58" s="62"/>
      <c r="G58" s="11"/>
      <c r="H58" s="11"/>
      <c r="I58" s="11"/>
      <c r="J58" s="11"/>
      <c r="K58" s="11">
        <v>1</v>
      </c>
      <c r="L58" s="11"/>
      <c r="M58" s="18">
        <v>1</v>
      </c>
    </row>
    <row r="59" spans="2:13" x14ac:dyDescent="0.25">
      <c r="B59" s="404"/>
      <c r="C59" s="392" t="s">
        <v>51</v>
      </c>
      <c r="D59" s="393" t="s">
        <v>54</v>
      </c>
      <c r="E59" s="69" t="s">
        <v>57</v>
      </c>
      <c r="F59" s="11"/>
      <c r="G59" s="11"/>
      <c r="H59" s="11">
        <v>1</v>
      </c>
      <c r="I59" s="11"/>
      <c r="J59" s="11"/>
      <c r="K59" s="11"/>
      <c r="L59" s="11"/>
      <c r="M59" s="18">
        <v>1</v>
      </c>
    </row>
    <row r="60" spans="2:13" x14ac:dyDescent="0.25">
      <c r="B60" s="405"/>
      <c r="C60" s="384"/>
      <c r="D60" s="386"/>
      <c r="E60" s="70" t="s">
        <v>2</v>
      </c>
      <c r="F60" s="11"/>
      <c r="G60" s="11"/>
      <c r="H60" s="11">
        <v>2</v>
      </c>
      <c r="I60" s="11">
        <v>3</v>
      </c>
      <c r="J60" s="11"/>
      <c r="K60" s="11"/>
      <c r="L60" s="11"/>
      <c r="M60" s="18">
        <v>5</v>
      </c>
    </row>
    <row r="61" spans="2:13" ht="22.5" customHeight="1" x14ac:dyDescent="0.25">
      <c r="B61" s="403" t="s">
        <v>36</v>
      </c>
      <c r="C61" s="71" t="s">
        <v>50</v>
      </c>
      <c r="D61" s="72" t="s">
        <v>54</v>
      </c>
      <c r="E61" s="73" t="s">
        <v>57</v>
      </c>
      <c r="F61" s="11"/>
      <c r="G61" s="11"/>
      <c r="H61" s="11">
        <v>1</v>
      </c>
      <c r="I61" s="11"/>
      <c r="J61" s="11"/>
      <c r="K61" s="11"/>
      <c r="L61" s="11"/>
      <c r="M61" s="18">
        <v>1</v>
      </c>
    </row>
    <row r="62" spans="2:13" ht="21.75" customHeight="1" x14ac:dyDescent="0.25">
      <c r="B62" s="405"/>
      <c r="C62" s="64" t="s">
        <v>51</v>
      </c>
      <c r="D62" s="67" t="s">
        <v>54</v>
      </c>
      <c r="E62" s="70" t="s">
        <v>2</v>
      </c>
      <c r="F62" s="11"/>
      <c r="G62" s="11"/>
      <c r="H62" s="11">
        <v>1</v>
      </c>
      <c r="I62" s="11">
        <v>1</v>
      </c>
      <c r="J62" s="11"/>
      <c r="K62" s="11"/>
      <c r="L62" s="11"/>
      <c r="M62" s="18">
        <v>2</v>
      </c>
    </row>
    <row r="63" spans="2:13" x14ac:dyDescent="0.25">
      <c r="B63" s="403" t="s">
        <v>37</v>
      </c>
      <c r="C63" s="392" t="s">
        <v>51</v>
      </c>
      <c r="D63" s="393" t="s">
        <v>54</v>
      </c>
      <c r="E63" s="68" t="s">
        <v>2</v>
      </c>
      <c r="F63" s="11"/>
      <c r="G63" s="11"/>
      <c r="H63" s="11"/>
      <c r="I63" s="11"/>
      <c r="J63" s="11"/>
      <c r="K63" s="11">
        <v>1</v>
      </c>
      <c r="L63" s="11"/>
      <c r="M63" s="18">
        <v>1</v>
      </c>
    </row>
    <row r="64" spans="2:13" x14ac:dyDescent="0.25">
      <c r="B64" s="405"/>
      <c r="C64" s="384"/>
      <c r="D64" s="386"/>
      <c r="E64" s="70" t="s">
        <v>57</v>
      </c>
      <c r="F64" s="11"/>
      <c r="G64" s="11"/>
      <c r="H64" s="11">
        <v>1</v>
      </c>
      <c r="I64" s="11"/>
      <c r="J64" s="11"/>
      <c r="K64" s="11"/>
      <c r="L64" s="11"/>
      <c r="M64" s="18">
        <v>1</v>
      </c>
    </row>
    <row r="65" spans="2:13" ht="25.5" customHeight="1" x14ac:dyDescent="0.25">
      <c r="B65" s="113" t="s">
        <v>38</v>
      </c>
      <c r="C65" s="64" t="s">
        <v>51</v>
      </c>
      <c r="D65" s="67" t="s">
        <v>54</v>
      </c>
      <c r="E65" s="70" t="s">
        <v>2</v>
      </c>
      <c r="F65" s="11"/>
      <c r="G65" s="11"/>
      <c r="H65" s="11"/>
      <c r="I65" s="11">
        <v>2</v>
      </c>
      <c r="J65" s="11"/>
      <c r="K65" s="11"/>
      <c r="L65" s="11"/>
      <c r="M65" s="18">
        <v>2</v>
      </c>
    </row>
    <row r="66" spans="2:13" ht="29.25" customHeight="1" x14ac:dyDescent="0.25">
      <c r="B66" s="103" t="s">
        <v>39</v>
      </c>
      <c r="C66" s="27" t="s">
        <v>51</v>
      </c>
      <c r="D66" s="11" t="s">
        <v>54</v>
      </c>
      <c r="E66" s="18" t="s">
        <v>2</v>
      </c>
      <c r="F66" s="11"/>
      <c r="G66" s="11"/>
      <c r="H66" s="11">
        <v>2</v>
      </c>
      <c r="I66" s="11">
        <v>1</v>
      </c>
      <c r="J66" s="11">
        <v>1</v>
      </c>
      <c r="K66" s="11"/>
      <c r="L66" s="11"/>
      <c r="M66" s="18">
        <v>4</v>
      </c>
    </row>
    <row r="67" spans="2:13" ht="14.25" customHeight="1" x14ac:dyDescent="0.25">
      <c r="B67" s="201" t="s">
        <v>5</v>
      </c>
      <c r="C67" s="180"/>
      <c r="D67" s="181"/>
      <c r="E67" s="182"/>
      <c r="F67" s="181">
        <f t="shared" ref="F67:M67" si="2">SUM(F57:F66)</f>
        <v>0</v>
      </c>
      <c r="G67" s="181">
        <f t="shared" si="2"/>
        <v>0</v>
      </c>
      <c r="H67" s="181">
        <f t="shared" si="2"/>
        <v>8</v>
      </c>
      <c r="I67" s="181">
        <f t="shared" si="2"/>
        <v>7</v>
      </c>
      <c r="J67" s="181">
        <f t="shared" si="2"/>
        <v>1</v>
      </c>
      <c r="K67" s="181">
        <f t="shared" si="2"/>
        <v>2</v>
      </c>
      <c r="L67" s="181">
        <f t="shared" si="2"/>
        <v>0</v>
      </c>
      <c r="M67" s="182">
        <f t="shared" si="2"/>
        <v>18</v>
      </c>
    </row>
    <row r="68" spans="2:13" ht="22.5" customHeight="1" x14ac:dyDescent="0.25">
      <c r="B68" s="133" t="s">
        <v>40</v>
      </c>
      <c r="C68" s="27"/>
      <c r="D68" s="11"/>
      <c r="E68" s="18"/>
      <c r="F68" s="11"/>
      <c r="G68" s="11"/>
      <c r="H68" s="11"/>
      <c r="I68" s="11"/>
      <c r="J68" s="11"/>
      <c r="K68" s="11"/>
      <c r="L68" s="11"/>
      <c r="M68" s="18"/>
    </row>
    <row r="69" spans="2:13" ht="26.25" customHeight="1" x14ac:dyDescent="0.25">
      <c r="B69" s="113" t="s">
        <v>41</v>
      </c>
      <c r="C69" s="71" t="s">
        <v>51</v>
      </c>
      <c r="D69" s="72" t="s">
        <v>54</v>
      </c>
      <c r="E69" s="73" t="s">
        <v>2</v>
      </c>
      <c r="F69" s="11"/>
      <c r="G69" s="11"/>
      <c r="H69" s="11">
        <v>1</v>
      </c>
      <c r="I69" s="11">
        <v>3</v>
      </c>
      <c r="J69" s="11">
        <v>1</v>
      </c>
      <c r="K69" s="11"/>
      <c r="L69" s="11"/>
      <c r="M69" s="18">
        <v>5</v>
      </c>
    </row>
    <row r="70" spans="2:13" ht="26.25" customHeight="1" x14ac:dyDescent="0.25">
      <c r="B70" s="114" t="s">
        <v>42</v>
      </c>
      <c r="C70" s="64" t="s">
        <v>51</v>
      </c>
      <c r="D70" s="67" t="s">
        <v>54</v>
      </c>
      <c r="E70" s="70" t="s">
        <v>2</v>
      </c>
      <c r="F70" s="11"/>
      <c r="G70" s="11"/>
      <c r="H70" s="11"/>
      <c r="I70" s="11">
        <v>2</v>
      </c>
      <c r="J70" s="11">
        <v>1</v>
      </c>
      <c r="K70" s="11"/>
      <c r="L70" s="11"/>
      <c r="M70" s="18">
        <v>3</v>
      </c>
    </row>
    <row r="71" spans="2:13" ht="26.25" customHeight="1" x14ac:dyDescent="0.25">
      <c r="B71" s="114" t="s">
        <v>43</v>
      </c>
      <c r="C71" s="64" t="s">
        <v>51</v>
      </c>
      <c r="D71" s="67" t="s">
        <v>54</v>
      </c>
      <c r="E71" s="70" t="s">
        <v>2</v>
      </c>
      <c r="F71" s="11"/>
      <c r="G71" s="11"/>
      <c r="H71" s="11">
        <v>1</v>
      </c>
      <c r="I71" s="11">
        <v>1</v>
      </c>
      <c r="J71" s="11"/>
      <c r="K71" s="11"/>
      <c r="L71" s="11"/>
      <c r="M71" s="18">
        <v>2</v>
      </c>
    </row>
    <row r="72" spans="2:13" ht="22.5" customHeight="1" x14ac:dyDescent="0.25">
      <c r="B72" s="103" t="s">
        <v>44</v>
      </c>
      <c r="C72" s="27" t="s">
        <v>51</v>
      </c>
      <c r="D72" s="11" t="s">
        <v>54</v>
      </c>
      <c r="E72" s="18" t="s">
        <v>2</v>
      </c>
      <c r="F72" s="11"/>
      <c r="G72" s="11">
        <v>1</v>
      </c>
      <c r="H72" s="11">
        <v>2</v>
      </c>
      <c r="I72" s="11">
        <v>3</v>
      </c>
      <c r="J72" s="11">
        <v>1</v>
      </c>
      <c r="K72" s="11"/>
      <c r="L72" s="11"/>
      <c r="M72" s="18">
        <v>7</v>
      </c>
    </row>
    <row r="73" spans="2:13" x14ac:dyDescent="0.25">
      <c r="B73" s="201" t="s">
        <v>5</v>
      </c>
      <c r="C73" s="180"/>
      <c r="D73" s="181"/>
      <c r="E73" s="182"/>
      <c r="F73" s="181">
        <f t="shared" ref="F73:M73" si="3">SUM(F69:F72)</f>
        <v>0</v>
      </c>
      <c r="G73" s="181">
        <f t="shared" si="3"/>
        <v>1</v>
      </c>
      <c r="H73" s="181">
        <f t="shared" si="3"/>
        <v>4</v>
      </c>
      <c r="I73" s="181">
        <f t="shared" si="3"/>
        <v>9</v>
      </c>
      <c r="J73" s="181">
        <f t="shared" si="3"/>
        <v>3</v>
      </c>
      <c r="K73" s="181">
        <f t="shared" si="3"/>
        <v>0</v>
      </c>
      <c r="L73" s="181">
        <f t="shared" si="3"/>
        <v>0</v>
      </c>
      <c r="M73" s="182">
        <f t="shared" si="3"/>
        <v>17</v>
      </c>
    </row>
    <row r="74" spans="2:13" x14ac:dyDescent="0.25">
      <c r="B74" s="94" t="s">
        <v>66</v>
      </c>
      <c r="C74" s="27"/>
      <c r="D74" s="11"/>
      <c r="E74" s="18"/>
      <c r="F74" s="11"/>
      <c r="G74" s="11"/>
      <c r="H74" s="11"/>
      <c r="I74" s="11"/>
      <c r="J74" s="11"/>
      <c r="K74" s="11"/>
      <c r="L74" s="11"/>
      <c r="M74" s="18"/>
    </row>
    <row r="75" spans="2:13" x14ac:dyDescent="0.25">
      <c r="B75" s="403" t="s">
        <v>46</v>
      </c>
      <c r="C75" s="392" t="s">
        <v>50</v>
      </c>
      <c r="D75" s="66" t="s">
        <v>54</v>
      </c>
      <c r="E75" s="69" t="s">
        <v>2</v>
      </c>
      <c r="F75" s="11"/>
      <c r="G75" s="11"/>
      <c r="H75" s="11">
        <v>1</v>
      </c>
      <c r="I75" s="11">
        <v>1</v>
      </c>
      <c r="J75" s="11"/>
      <c r="K75" s="11">
        <v>1</v>
      </c>
      <c r="L75" s="11"/>
      <c r="M75" s="18">
        <v>3</v>
      </c>
    </row>
    <row r="76" spans="2:13" x14ac:dyDescent="0.25">
      <c r="B76" s="404"/>
      <c r="C76" s="384"/>
      <c r="D76" s="67"/>
      <c r="E76" s="70" t="s">
        <v>57</v>
      </c>
      <c r="F76" s="11"/>
      <c r="G76" s="11"/>
      <c r="H76" s="11">
        <v>3</v>
      </c>
      <c r="I76" s="11">
        <v>1</v>
      </c>
      <c r="J76" s="11"/>
      <c r="K76" s="11"/>
      <c r="L76" s="11"/>
      <c r="M76" s="18">
        <v>4</v>
      </c>
    </row>
    <row r="77" spans="2:13" x14ac:dyDescent="0.25">
      <c r="B77" s="404"/>
      <c r="C77" s="383" t="s">
        <v>51</v>
      </c>
      <c r="D77" s="65" t="s">
        <v>54</v>
      </c>
      <c r="E77" s="68" t="s">
        <v>2</v>
      </c>
      <c r="F77" s="11"/>
      <c r="G77" s="11">
        <v>1</v>
      </c>
      <c r="H77" s="11">
        <v>3</v>
      </c>
      <c r="I77" s="11">
        <v>4</v>
      </c>
      <c r="J77" s="11">
        <v>1</v>
      </c>
      <c r="K77" s="11"/>
      <c r="L77" s="11"/>
      <c r="M77" s="18">
        <v>9</v>
      </c>
    </row>
    <row r="78" spans="2:13" x14ac:dyDescent="0.25">
      <c r="B78" s="405"/>
      <c r="C78" s="384"/>
      <c r="D78" s="67"/>
      <c r="E78" s="70" t="s">
        <v>57</v>
      </c>
      <c r="F78" s="11"/>
      <c r="G78" s="11"/>
      <c r="H78" s="11">
        <v>1</v>
      </c>
      <c r="I78" s="11"/>
      <c r="J78" s="11"/>
      <c r="K78" s="11"/>
      <c r="L78" s="11"/>
      <c r="M78" s="18">
        <v>1</v>
      </c>
    </row>
    <row r="79" spans="2:13" ht="21" customHeight="1" x14ac:dyDescent="0.25">
      <c r="B79" s="114" t="s">
        <v>47</v>
      </c>
      <c r="C79" s="64" t="s">
        <v>51</v>
      </c>
      <c r="D79" s="67" t="s">
        <v>54</v>
      </c>
      <c r="E79" s="70" t="s">
        <v>2</v>
      </c>
      <c r="F79" s="11"/>
      <c r="G79" s="11"/>
      <c r="H79" s="11"/>
      <c r="I79" s="11">
        <v>1</v>
      </c>
      <c r="J79" s="11"/>
      <c r="K79" s="11"/>
      <c r="L79" s="11"/>
      <c r="M79" s="18">
        <v>1</v>
      </c>
    </row>
    <row r="80" spans="2:13" ht="22.5" customHeight="1" x14ac:dyDescent="0.25">
      <c r="B80" s="114" t="s">
        <v>48</v>
      </c>
      <c r="C80" s="64" t="s">
        <v>51</v>
      </c>
      <c r="D80" s="67" t="s">
        <v>54</v>
      </c>
      <c r="E80" s="70" t="s">
        <v>2</v>
      </c>
      <c r="F80" s="11"/>
      <c r="G80" s="11">
        <v>3</v>
      </c>
      <c r="H80" s="11">
        <v>1</v>
      </c>
      <c r="I80" s="11">
        <v>5</v>
      </c>
      <c r="J80" s="11"/>
      <c r="K80" s="11"/>
      <c r="L80" s="11"/>
      <c r="M80" s="18">
        <v>9</v>
      </c>
    </row>
    <row r="81" spans="2:13" ht="24" customHeight="1" x14ac:dyDescent="0.25">
      <c r="B81" s="103" t="s">
        <v>49</v>
      </c>
      <c r="C81" s="27" t="s">
        <v>51</v>
      </c>
      <c r="D81" s="11" t="s">
        <v>54</v>
      </c>
      <c r="E81" s="18" t="s">
        <v>2</v>
      </c>
      <c r="F81" s="11"/>
      <c r="G81" s="11"/>
      <c r="H81" s="11"/>
      <c r="I81" s="11">
        <v>1</v>
      </c>
      <c r="J81" s="11"/>
      <c r="K81" s="11"/>
      <c r="L81" s="11"/>
      <c r="M81" s="18">
        <v>1</v>
      </c>
    </row>
    <row r="82" spans="2:13" x14ac:dyDescent="0.25">
      <c r="B82" s="201" t="s">
        <v>6</v>
      </c>
      <c r="C82" s="180"/>
      <c r="D82" s="181"/>
      <c r="E82" s="182"/>
      <c r="F82" s="181">
        <f t="shared" ref="F82:M82" si="4">SUM(F74:F81)</f>
        <v>0</v>
      </c>
      <c r="G82" s="181">
        <f t="shared" si="4"/>
        <v>4</v>
      </c>
      <c r="H82" s="181">
        <f t="shared" si="4"/>
        <v>9</v>
      </c>
      <c r="I82" s="181">
        <f t="shared" si="4"/>
        <v>13</v>
      </c>
      <c r="J82" s="181">
        <f t="shared" si="4"/>
        <v>1</v>
      </c>
      <c r="K82" s="181">
        <f t="shared" si="4"/>
        <v>1</v>
      </c>
      <c r="L82" s="181">
        <f t="shared" si="4"/>
        <v>0</v>
      </c>
      <c r="M82" s="182">
        <f t="shared" si="4"/>
        <v>28</v>
      </c>
    </row>
    <row r="83" spans="2:13" x14ac:dyDescent="0.25">
      <c r="B83" s="200" t="s">
        <v>0</v>
      </c>
      <c r="C83" s="184"/>
      <c r="D83" s="185"/>
      <c r="E83" s="186"/>
      <c r="F83" s="185">
        <v>1</v>
      </c>
      <c r="G83" s="185">
        <v>7</v>
      </c>
      <c r="H83" s="185">
        <v>55</v>
      </c>
      <c r="I83" s="185">
        <v>106</v>
      </c>
      <c r="J83" s="185">
        <v>36</v>
      </c>
      <c r="K83" s="185">
        <v>21</v>
      </c>
      <c r="L83" s="185">
        <v>6</v>
      </c>
      <c r="M83" s="186">
        <v>232</v>
      </c>
    </row>
    <row r="84" spans="2:13" x14ac:dyDescent="0.25">
      <c r="B84" s="4" t="s">
        <v>55</v>
      </c>
      <c r="C84" s="4"/>
      <c r="D84" s="4"/>
      <c r="E84" s="5"/>
      <c r="F84" s="4"/>
      <c r="G84" s="4"/>
      <c r="H84" s="4"/>
      <c r="I84" s="4"/>
      <c r="J84" s="4"/>
      <c r="K84" s="4"/>
      <c r="L84" s="4"/>
      <c r="M84" s="4"/>
    </row>
    <row r="85" spans="2:13" x14ac:dyDescent="0.25">
      <c r="B85" s="4" t="s">
        <v>56</v>
      </c>
      <c r="C85" s="4"/>
      <c r="D85" s="4"/>
      <c r="E85" s="5"/>
      <c r="F85" s="4"/>
      <c r="G85" s="4"/>
      <c r="H85" s="4"/>
      <c r="I85" s="4"/>
      <c r="J85" s="4"/>
      <c r="K85" s="4"/>
      <c r="L85" s="4"/>
      <c r="M85" s="4"/>
    </row>
    <row r="86" spans="2:13" x14ac:dyDescent="0.25">
      <c r="B86" s="4"/>
      <c r="C86" s="4"/>
      <c r="D86" s="4"/>
      <c r="E86" s="4"/>
      <c r="F86" s="4"/>
      <c r="G86" s="4"/>
      <c r="H86" s="4"/>
      <c r="I86" s="4"/>
      <c r="J86" s="4"/>
      <c r="K86" s="4"/>
      <c r="L86" s="4"/>
      <c r="M86" s="4"/>
    </row>
    <row r="87" spans="2:13" x14ac:dyDescent="0.25">
      <c r="B87" s="4"/>
      <c r="C87" s="4"/>
      <c r="D87" s="4"/>
      <c r="E87" s="4"/>
      <c r="F87" s="4"/>
      <c r="G87" s="4"/>
      <c r="H87" s="4"/>
      <c r="I87" s="4"/>
      <c r="J87" s="4"/>
      <c r="K87" s="4"/>
      <c r="L87" s="4"/>
      <c r="M87" s="4"/>
    </row>
    <row r="88" spans="2:13" x14ac:dyDescent="0.25">
      <c r="B88" s="4"/>
      <c r="C88" s="4"/>
      <c r="D88" s="4"/>
      <c r="E88" s="4"/>
      <c r="F88" s="4"/>
      <c r="G88" s="4"/>
      <c r="H88" s="4"/>
      <c r="I88" s="4"/>
      <c r="J88" s="4"/>
      <c r="K88" s="4"/>
      <c r="L88" s="4"/>
      <c r="M88" s="4"/>
    </row>
    <row r="89" spans="2:13" x14ac:dyDescent="0.25">
      <c r="B89" s="4"/>
      <c r="C89" s="4"/>
      <c r="D89" s="4"/>
      <c r="E89" s="4"/>
      <c r="F89" s="4"/>
      <c r="G89" s="4"/>
      <c r="H89" s="4"/>
      <c r="I89" s="4"/>
      <c r="J89" s="4"/>
      <c r="K89" s="4"/>
      <c r="L89" s="4"/>
      <c r="M89" s="4"/>
    </row>
    <row r="90" spans="2:13" x14ac:dyDescent="0.25">
      <c r="B90" s="4"/>
      <c r="C90" s="4"/>
      <c r="D90" s="4"/>
      <c r="E90" s="4"/>
      <c r="F90" s="4"/>
      <c r="G90" s="4"/>
      <c r="H90" s="4"/>
      <c r="I90" s="4"/>
      <c r="J90" s="4"/>
      <c r="K90" s="4"/>
      <c r="L90" s="4"/>
      <c r="M90" s="4"/>
    </row>
    <row r="91" spans="2:13" x14ac:dyDescent="0.25">
      <c r="B91" s="4"/>
      <c r="C91" s="4"/>
      <c r="D91" s="4"/>
      <c r="E91" s="4"/>
      <c r="F91" s="4"/>
      <c r="G91" s="4"/>
      <c r="H91" s="4"/>
      <c r="I91" s="4"/>
      <c r="J91" s="4"/>
      <c r="K91" s="4"/>
      <c r="L91" s="4"/>
      <c r="M91" s="4"/>
    </row>
    <row r="92" spans="2:13" x14ac:dyDescent="0.25">
      <c r="B92" s="4"/>
      <c r="C92" s="4"/>
      <c r="D92" s="4"/>
      <c r="E92" s="4"/>
      <c r="F92" s="4"/>
      <c r="G92" s="4"/>
      <c r="H92" s="4"/>
      <c r="I92" s="4"/>
      <c r="J92" s="4"/>
      <c r="K92" s="4"/>
      <c r="L92" s="4"/>
      <c r="M92" s="4"/>
    </row>
    <row r="93" spans="2:13" x14ac:dyDescent="0.25">
      <c r="B93" s="4"/>
      <c r="C93" s="4"/>
      <c r="D93" s="4"/>
      <c r="E93" s="4"/>
      <c r="F93" s="4"/>
      <c r="G93" s="4"/>
      <c r="H93" s="4"/>
      <c r="I93" s="4"/>
      <c r="J93" s="4"/>
      <c r="K93" s="4"/>
      <c r="L93" s="4"/>
      <c r="M93" s="4"/>
    </row>
    <row r="94" spans="2:13" x14ac:dyDescent="0.25">
      <c r="B94" s="4"/>
      <c r="C94" s="4"/>
      <c r="D94" s="4"/>
      <c r="E94" s="4"/>
      <c r="F94" s="4"/>
      <c r="G94" s="4"/>
      <c r="H94" s="4"/>
      <c r="I94" s="4"/>
      <c r="J94" s="4"/>
      <c r="K94" s="4"/>
      <c r="L94" s="4"/>
      <c r="M94" s="4"/>
    </row>
    <row r="95" spans="2:13" s="4" customFormat="1" x14ac:dyDescent="0.25"/>
    <row r="96" spans="2:13"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row r="256" s="4" customFormat="1" x14ac:dyDescent="0.25"/>
    <row r="257" s="4" customFormat="1" x14ac:dyDescent="0.25"/>
    <row r="258" s="4" customFormat="1" x14ac:dyDescent="0.25"/>
    <row r="259" s="4" customFormat="1" x14ac:dyDescent="0.25"/>
    <row r="260" s="4" customFormat="1" x14ac:dyDescent="0.25"/>
    <row r="261" s="4" customFormat="1" x14ac:dyDescent="0.25"/>
    <row r="262" s="4" customFormat="1" x14ac:dyDescent="0.25"/>
    <row r="263" s="4" customFormat="1" x14ac:dyDescent="0.25"/>
    <row r="264" s="4" customFormat="1" x14ac:dyDescent="0.25"/>
    <row r="265" s="4" customFormat="1" x14ac:dyDescent="0.25"/>
    <row r="266" s="4" customFormat="1" x14ac:dyDescent="0.25"/>
    <row r="267" s="4" customFormat="1" x14ac:dyDescent="0.25"/>
    <row r="268" s="4" customFormat="1" x14ac:dyDescent="0.25"/>
    <row r="269" s="4" customFormat="1" x14ac:dyDescent="0.25"/>
    <row r="270" s="4" customFormat="1" x14ac:dyDescent="0.25"/>
    <row r="271" s="4" customFormat="1" x14ac:dyDescent="0.25"/>
    <row r="272" s="4" customFormat="1" x14ac:dyDescent="0.25"/>
    <row r="273" s="4" customFormat="1" x14ac:dyDescent="0.25"/>
    <row r="274" s="4" customFormat="1" x14ac:dyDescent="0.25"/>
    <row r="275" s="4" customFormat="1" x14ac:dyDescent="0.25"/>
    <row r="276" s="4" customFormat="1" x14ac:dyDescent="0.25"/>
    <row r="277" s="4" customFormat="1" x14ac:dyDescent="0.25"/>
    <row r="278" s="4" customFormat="1" x14ac:dyDescent="0.25"/>
    <row r="279" s="4" customFormat="1" x14ac:dyDescent="0.25"/>
    <row r="280" s="4" customFormat="1" x14ac:dyDescent="0.25"/>
    <row r="281" s="4" customFormat="1" x14ac:dyDescent="0.25"/>
    <row r="282" s="4" customFormat="1" x14ac:dyDescent="0.25"/>
    <row r="283" s="4" customFormat="1" x14ac:dyDescent="0.25"/>
    <row r="284" s="4" customFormat="1" x14ac:dyDescent="0.25"/>
    <row r="285" s="4" customFormat="1" x14ac:dyDescent="0.25"/>
    <row r="286" s="4" customFormat="1" x14ac:dyDescent="0.25"/>
    <row r="287" s="4" customFormat="1" x14ac:dyDescent="0.25"/>
    <row r="288" s="4" customFormat="1" x14ac:dyDescent="0.25"/>
    <row r="289" s="4" customFormat="1" x14ac:dyDescent="0.25"/>
    <row r="290" s="4" customFormat="1" x14ac:dyDescent="0.25"/>
    <row r="291" s="4" customFormat="1" x14ac:dyDescent="0.25"/>
    <row r="292" s="4" customFormat="1" x14ac:dyDescent="0.25"/>
    <row r="293" s="4" customFormat="1" x14ac:dyDescent="0.25"/>
    <row r="294" s="4" customFormat="1" x14ac:dyDescent="0.25"/>
    <row r="295" s="4" customFormat="1" x14ac:dyDescent="0.25"/>
    <row r="296" s="4" customFormat="1" x14ac:dyDescent="0.25"/>
    <row r="297" s="4" customFormat="1" x14ac:dyDescent="0.25"/>
    <row r="298" s="4" customFormat="1" x14ac:dyDescent="0.25"/>
    <row r="299" s="4" customFormat="1" x14ac:dyDescent="0.25"/>
    <row r="300" s="4" customFormat="1" x14ac:dyDescent="0.25"/>
    <row r="301" s="4" customFormat="1" x14ac:dyDescent="0.25"/>
    <row r="302" s="4" customFormat="1" x14ac:dyDescent="0.25"/>
    <row r="303" s="4" customFormat="1" x14ac:dyDescent="0.25"/>
    <row r="304" s="4" customFormat="1" x14ac:dyDescent="0.25"/>
    <row r="305" s="4" customFormat="1" x14ac:dyDescent="0.25"/>
    <row r="306" s="4" customFormat="1" x14ac:dyDescent="0.25"/>
    <row r="307" s="4" customFormat="1" x14ac:dyDescent="0.25"/>
    <row r="308" s="4" customFormat="1" x14ac:dyDescent="0.25"/>
    <row r="309" s="4" customFormat="1" x14ac:dyDescent="0.25"/>
    <row r="310" s="4" customFormat="1" x14ac:dyDescent="0.25"/>
    <row r="311" s="4" customFormat="1" x14ac:dyDescent="0.25"/>
    <row r="312" s="4" customFormat="1" x14ac:dyDescent="0.25"/>
    <row r="313" s="4" customFormat="1" x14ac:dyDescent="0.25"/>
    <row r="314" s="4" customFormat="1" x14ac:dyDescent="0.25"/>
    <row r="315" s="4" customFormat="1" x14ac:dyDescent="0.25"/>
    <row r="316" s="4" customFormat="1" x14ac:dyDescent="0.25"/>
    <row r="317" s="4" customFormat="1" x14ac:dyDescent="0.25"/>
    <row r="318" s="4" customFormat="1" x14ac:dyDescent="0.25"/>
    <row r="319" s="4" customFormat="1" x14ac:dyDescent="0.25"/>
    <row r="320"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row r="357" s="4" customFormat="1" x14ac:dyDescent="0.25"/>
    <row r="358" s="4" customFormat="1" x14ac:dyDescent="0.25"/>
    <row r="359" s="4" customFormat="1" x14ac:dyDescent="0.25"/>
    <row r="360" s="4" customFormat="1" x14ac:dyDescent="0.25"/>
    <row r="361" s="4" customFormat="1" x14ac:dyDescent="0.25"/>
    <row r="362" s="4" customFormat="1" x14ac:dyDescent="0.25"/>
    <row r="363" s="4" customFormat="1" x14ac:dyDescent="0.25"/>
    <row r="364" s="4" customFormat="1" x14ac:dyDescent="0.25"/>
    <row r="365" s="4" customFormat="1" x14ac:dyDescent="0.25"/>
    <row r="366" s="4" customFormat="1" x14ac:dyDescent="0.25"/>
    <row r="367" s="4" customFormat="1" x14ac:dyDescent="0.25"/>
    <row r="368" s="4" customFormat="1" x14ac:dyDescent="0.25"/>
    <row r="369" s="4" customFormat="1" x14ac:dyDescent="0.25"/>
    <row r="370" s="4" customFormat="1" x14ac:dyDescent="0.25"/>
    <row r="371" s="4" customFormat="1" x14ac:dyDescent="0.25"/>
    <row r="372" s="4" customFormat="1" x14ac:dyDescent="0.25"/>
    <row r="373" s="4" customFormat="1" x14ac:dyDescent="0.25"/>
    <row r="374" s="4" customFormat="1" x14ac:dyDescent="0.25"/>
    <row r="375" s="4" customFormat="1" x14ac:dyDescent="0.25"/>
    <row r="376" s="4" customFormat="1" x14ac:dyDescent="0.25"/>
    <row r="377" s="4" customFormat="1" x14ac:dyDescent="0.25"/>
    <row r="378" s="4" customFormat="1" x14ac:dyDescent="0.25"/>
    <row r="379" s="4" customFormat="1" x14ac:dyDescent="0.25"/>
    <row r="380" s="4" customFormat="1" x14ac:dyDescent="0.25"/>
    <row r="381" s="4" customFormat="1" x14ac:dyDescent="0.25"/>
    <row r="382" s="4" customFormat="1" x14ac:dyDescent="0.25"/>
    <row r="383" s="4" customFormat="1" x14ac:dyDescent="0.25"/>
    <row r="384" s="4" customFormat="1" x14ac:dyDescent="0.25"/>
    <row r="385" s="4" customFormat="1" x14ac:dyDescent="0.25"/>
    <row r="386" s="4" customFormat="1" x14ac:dyDescent="0.25"/>
    <row r="387" s="4" customFormat="1" x14ac:dyDescent="0.25"/>
    <row r="388" s="4" customFormat="1" x14ac:dyDescent="0.25"/>
    <row r="389" s="4" customFormat="1" x14ac:dyDescent="0.25"/>
    <row r="390" s="4" customFormat="1" x14ac:dyDescent="0.25"/>
    <row r="391" s="4" customFormat="1" x14ac:dyDescent="0.25"/>
  </sheetData>
  <mergeCells count="175">
    <mergeCell ref="B49:B50"/>
    <mergeCell ref="B53:B55"/>
    <mergeCell ref="C53:C55"/>
    <mergeCell ref="D53:D55"/>
    <mergeCell ref="E53:E54"/>
    <mergeCell ref="B51:B52"/>
    <mergeCell ref="C51:C52"/>
    <mergeCell ref="D51:D52"/>
    <mergeCell ref="E51:E52"/>
    <mergeCell ref="B39:B42"/>
    <mergeCell ref="C39:C42"/>
    <mergeCell ref="D39:D40"/>
    <mergeCell ref="E39:E40"/>
    <mergeCell ref="B45:B46"/>
    <mergeCell ref="C45:C46"/>
    <mergeCell ref="D45:D46"/>
    <mergeCell ref="E45:E46"/>
    <mergeCell ref="B47:B48"/>
    <mergeCell ref="C47:C48"/>
    <mergeCell ref="D47:D48"/>
    <mergeCell ref="E47:E48"/>
    <mergeCell ref="B32:B34"/>
    <mergeCell ref="C32:C34"/>
    <mergeCell ref="D32:D34"/>
    <mergeCell ref="E32:E33"/>
    <mergeCell ref="B35:B36"/>
    <mergeCell ref="C35:C36"/>
    <mergeCell ref="D35:D36"/>
    <mergeCell ref="E35:E36"/>
    <mergeCell ref="B37:B38"/>
    <mergeCell ref="C37:C38"/>
    <mergeCell ref="D37:D38"/>
    <mergeCell ref="E37:E38"/>
    <mergeCell ref="E24:E25"/>
    <mergeCell ref="B28:B29"/>
    <mergeCell ref="C28:C29"/>
    <mergeCell ref="D28:D29"/>
    <mergeCell ref="E28:E29"/>
    <mergeCell ref="B24:B27"/>
    <mergeCell ref="C24:C25"/>
    <mergeCell ref="C26:C27"/>
    <mergeCell ref="D24:D25"/>
    <mergeCell ref="D26:D27"/>
    <mergeCell ref="B16:B18"/>
    <mergeCell ref="C17:C18"/>
    <mergeCell ref="B19:B21"/>
    <mergeCell ref="C19:C20"/>
    <mergeCell ref="D19:D20"/>
    <mergeCell ref="E19:E20"/>
    <mergeCell ref="B22:B23"/>
    <mergeCell ref="D22:D23"/>
    <mergeCell ref="E22:E23"/>
    <mergeCell ref="C22:C23"/>
    <mergeCell ref="B1:L1"/>
    <mergeCell ref="B2:L2"/>
    <mergeCell ref="B6:B15"/>
    <mergeCell ref="C6:C11"/>
    <mergeCell ref="D6:D7"/>
    <mergeCell ref="D9:D11"/>
    <mergeCell ref="C12:C15"/>
    <mergeCell ref="D14:D15"/>
    <mergeCell ref="E6:E7"/>
    <mergeCell ref="F6:F7"/>
    <mergeCell ref="G6:G7"/>
    <mergeCell ref="H6:H7"/>
    <mergeCell ref="I6:I7"/>
    <mergeCell ref="J6:J7"/>
    <mergeCell ref="K6:K7"/>
    <mergeCell ref="L6:L7"/>
    <mergeCell ref="F19:F20"/>
    <mergeCell ref="G19:G20"/>
    <mergeCell ref="H19:H20"/>
    <mergeCell ref="I19:I20"/>
    <mergeCell ref="J19:J20"/>
    <mergeCell ref="L19:L20"/>
    <mergeCell ref="K19:K20"/>
    <mergeCell ref="M19:M20"/>
    <mergeCell ref="M6:M7"/>
    <mergeCell ref="K22:K23"/>
    <mergeCell ref="L22:L23"/>
    <mergeCell ref="M22:M23"/>
    <mergeCell ref="F24:F25"/>
    <mergeCell ref="G24:G25"/>
    <mergeCell ref="H24:H25"/>
    <mergeCell ref="I24:I25"/>
    <mergeCell ref="J24:J25"/>
    <mergeCell ref="K24:K25"/>
    <mergeCell ref="L24:L25"/>
    <mergeCell ref="M24:M25"/>
    <mergeCell ref="F22:F23"/>
    <mergeCell ref="G22:G23"/>
    <mergeCell ref="H22:H23"/>
    <mergeCell ref="I22:I23"/>
    <mergeCell ref="J22:J23"/>
    <mergeCell ref="K28:K29"/>
    <mergeCell ref="L28:L29"/>
    <mergeCell ref="M28:M29"/>
    <mergeCell ref="F32:F33"/>
    <mergeCell ref="G32:G33"/>
    <mergeCell ref="H32:H33"/>
    <mergeCell ref="I32:I33"/>
    <mergeCell ref="J32:J33"/>
    <mergeCell ref="K32:K33"/>
    <mergeCell ref="L32:L33"/>
    <mergeCell ref="M32:M33"/>
    <mergeCell ref="F28:F29"/>
    <mergeCell ref="G28:G29"/>
    <mergeCell ref="H28:H29"/>
    <mergeCell ref="I28:I29"/>
    <mergeCell ref="J28:J29"/>
    <mergeCell ref="K35:K36"/>
    <mergeCell ref="L35:L36"/>
    <mergeCell ref="M35:M36"/>
    <mergeCell ref="F37:F38"/>
    <mergeCell ref="H37:H38"/>
    <mergeCell ref="I37:I38"/>
    <mergeCell ref="G37:G38"/>
    <mergeCell ref="J37:J38"/>
    <mergeCell ref="K37:K38"/>
    <mergeCell ref="L37:L38"/>
    <mergeCell ref="M37:M38"/>
    <mergeCell ref="F35:F36"/>
    <mergeCell ref="G35:G36"/>
    <mergeCell ref="H35:H36"/>
    <mergeCell ref="I35:I36"/>
    <mergeCell ref="J35:J36"/>
    <mergeCell ref="K39:K40"/>
    <mergeCell ref="M39:M40"/>
    <mergeCell ref="F45:F46"/>
    <mergeCell ref="G45:G46"/>
    <mergeCell ref="H45:H46"/>
    <mergeCell ref="I45:I46"/>
    <mergeCell ref="J45:J46"/>
    <mergeCell ref="K45:K46"/>
    <mergeCell ref="L45:L46"/>
    <mergeCell ref="M45:M46"/>
    <mergeCell ref="F39:F40"/>
    <mergeCell ref="G39:G40"/>
    <mergeCell ref="H39:H40"/>
    <mergeCell ref="I39:I40"/>
    <mergeCell ref="J39:J40"/>
    <mergeCell ref="K47:K48"/>
    <mergeCell ref="L47:L48"/>
    <mergeCell ref="M47:M48"/>
    <mergeCell ref="F47:F48"/>
    <mergeCell ref="G47:G48"/>
    <mergeCell ref="H47:H48"/>
    <mergeCell ref="I47:I48"/>
    <mergeCell ref="J47:J48"/>
    <mergeCell ref="K51:K52"/>
    <mergeCell ref="L51:L52"/>
    <mergeCell ref="M51:M52"/>
    <mergeCell ref="F53:F54"/>
    <mergeCell ref="G53:G54"/>
    <mergeCell ref="H53:H54"/>
    <mergeCell ref="I53:I54"/>
    <mergeCell ref="J53:J54"/>
    <mergeCell ref="K53:K54"/>
    <mergeCell ref="L53:L54"/>
    <mergeCell ref="M53:M54"/>
    <mergeCell ref="F51:F52"/>
    <mergeCell ref="G51:G52"/>
    <mergeCell ref="H51:H52"/>
    <mergeCell ref="I51:I52"/>
    <mergeCell ref="J51:J52"/>
    <mergeCell ref="B75:B78"/>
    <mergeCell ref="C75:C76"/>
    <mergeCell ref="C77:C78"/>
    <mergeCell ref="B58:B60"/>
    <mergeCell ref="B61:B62"/>
    <mergeCell ref="B63:B64"/>
    <mergeCell ref="D63:D64"/>
    <mergeCell ref="C63:C64"/>
    <mergeCell ref="C59:C60"/>
    <mergeCell ref="D59:D6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12"/>
  <sheetViews>
    <sheetView zoomScale="94" zoomScaleNormal="94" workbookViewId="0"/>
  </sheetViews>
  <sheetFormatPr baseColWidth="10" defaultRowHeight="15" x14ac:dyDescent="0.25"/>
  <cols>
    <col min="1" max="1" width="24.28515625" style="4" customWidth="1"/>
    <col min="2" max="2" width="29.85546875" customWidth="1"/>
    <col min="3" max="4" width="20.42578125" customWidth="1"/>
    <col min="5" max="5" width="16" customWidth="1"/>
    <col min="6" max="6" width="12.42578125" customWidth="1"/>
    <col min="14" max="52" width="11.42578125" style="4"/>
  </cols>
  <sheetData>
    <row r="1" spans="1:14" ht="44.25" customHeight="1" x14ac:dyDescent="0.25">
      <c r="A1" s="6"/>
      <c r="B1" s="382" t="s">
        <v>212</v>
      </c>
      <c r="C1" s="382"/>
      <c r="D1" s="382"/>
      <c r="E1" s="382"/>
      <c r="F1" s="382"/>
      <c r="G1" s="382"/>
      <c r="H1" s="382"/>
      <c r="I1" s="382"/>
      <c r="J1" s="382"/>
      <c r="K1" s="382"/>
      <c r="L1" s="382"/>
      <c r="M1" s="6"/>
      <c r="N1" s="6"/>
    </row>
    <row r="2" spans="1:14" ht="24.75" customHeight="1" x14ac:dyDescent="0.25">
      <c r="A2" s="6"/>
      <c r="B2" s="382"/>
      <c r="C2" s="382"/>
      <c r="D2" s="382"/>
      <c r="E2" s="382"/>
      <c r="F2" s="382"/>
      <c r="G2" s="382"/>
      <c r="H2" s="382"/>
      <c r="I2" s="382"/>
      <c r="J2" s="382"/>
      <c r="K2" s="382"/>
      <c r="L2" s="382"/>
      <c r="M2" s="6"/>
      <c r="N2" s="6"/>
    </row>
    <row r="3" spans="1:14" ht="21.75" customHeight="1" x14ac:dyDescent="0.25">
      <c r="A3" s="6"/>
      <c r="B3" s="6"/>
      <c r="C3" s="6"/>
      <c r="D3" s="6"/>
      <c r="E3" s="6"/>
      <c r="F3" s="6"/>
      <c r="G3" s="6"/>
      <c r="H3" s="6"/>
      <c r="I3" s="6"/>
      <c r="J3" s="6"/>
      <c r="K3" s="6"/>
      <c r="L3" s="6"/>
      <c r="M3" s="6"/>
      <c r="N3" s="6"/>
    </row>
    <row r="4" spans="1:14" ht="45" x14ac:dyDescent="0.25">
      <c r="A4" s="6"/>
      <c r="B4" s="202" t="s">
        <v>60</v>
      </c>
      <c r="C4" s="198" t="s">
        <v>61</v>
      </c>
      <c r="D4" s="198" t="s">
        <v>67</v>
      </c>
      <c r="E4" s="198" t="s">
        <v>9</v>
      </c>
      <c r="F4" s="199" t="s">
        <v>63</v>
      </c>
      <c r="G4" s="198" t="s">
        <v>10</v>
      </c>
      <c r="H4" s="198" t="s">
        <v>68</v>
      </c>
      <c r="I4" s="198" t="s">
        <v>12</v>
      </c>
      <c r="J4" s="198" t="s">
        <v>13</v>
      </c>
      <c r="K4" s="198" t="s">
        <v>14</v>
      </c>
      <c r="L4" s="198" t="s">
        <v>65</v>
      </c>
      <c r="M4" s="198" t="s">
        <v>0</v>
      </c>
      <c r="N4" s="6"/>
    </row>
    <row r="5" spans="1:14" ht="25.5" customHeight="1" x14ac:dyDescent="0.25">
      <c r="A5" s="6"/>
      <c r="B5" s="105" t="s">
        <v>17</v>
      </c>
      <c r="C5" s="87"/>
      <c r="D5" s="29"/>
      <c r="E5" s="92"/>
      <c r="F5" s="29"/>
      <c r="G5" s="29"/>
      <c r="H5" s="29"/>
      <c r="I5" s="29"/>
      <c r="J5" s="29"/>
      <c r="K5" s="29"/>
      <c r="L5" s="29"/>
      <c r="M5" s="92"/>
      <c r="N5" s="6"/>
    </row>
    <row r="6" spans="1:14" ht="22.5" customHeight="1" x14ac:dyDescent="0.25">
      <c r="A6" s="6"/>
      <c r="B6" s="414" t="s">
        <v>18</v>
      </c>
      <c r="C6" s="392" t="s">
        <v>50</v>
      </c>
      <c r="D6" s="85" t="s">
        <v>52</v>
      </c>
      <c r="E6" s="86" t="s">
        <v>2</v>
      </c>
      <c r="F6" s="79"/>
      <c r="G6" s="79"/>
      <c r="H6" s="79"/>
      <c r="I6" s="79">
        <v>3</v>
      </c>
      <c r="J6" s="79">
        <v>2</v>
      </c>
      <c r="K6" s="79">
        <v>4</v>
      </c>
      <c r="L6" s="79">
        <v>2</v>
      </c>
      <c r="M6" s="81">
        <v>11</v>
      </c>
      <c r="N6" s="6"/>
    </row>
    <row r="7" spans="1:14" ht="31.5" customHeight="1" x14ac:dyDescent="0.25">
      <c r="A7" s="6"/>
      <c r="B7" s="415"/>
      <c r="C7" s="383"/>
      <c r="D7" s="79" t="s">
        <v>53</v>
      </c>
      <c r="E7" s="81" t="s">
        <v>2</v>
      </c>
      <c r="F7" s="79"/>
      <c r="G7" s="79"/>
      <c r="H7" s="79"/>
      <c r="I7" s="79"/>
      <c r="J7" s="79">
        <v>1</v>
      </c>
      <c r="K7" s="79"/>
      <c r="L7" s="79">
        <v>3</v>
      </c>
      <c r="M7" s="81">
        <v>4</v>
      </c>
      <c r="N7" s="6"/>
    </row>
    <row r="8" spans="1:14" x14ac:dyDescent="0.25">
      <c r="A8" s="6"/>
      <c r="B8" s="415"/>
      <c r="C8" s="383"/>
      <c r="D8" s="385" t="s">
        <v>54</v>
      </c>
      <c r="E8" s="81" t="s">
        <v>2</v>
      </c>
      <c r="F8" s="79"/>
      <c r="G8" s="79"/>
      <c r="H8" s="79">
        <v>3</v>
      </c>
      <c r="I8" s="79">
        <v>5</v>
      </c>
      <c r="J8" s="79">
        <v>1</v>
      </c>
      <c r="K8" s="79">
        <v>3</v>
      </c>
      <c r="L8" s="79">
        <v>3</v>
      </c>
      <c r="M8" s="81">
        <v>15</v>
      </c>
      <c r="N8" s="6"/>
    </row>
    <row r="9" spans="1:14" x14ac:dyDescent="0.25">
      <c r="A9" s="6"/>
      <c r="B9" s="415"/>
      <c r="C9" s="383"/>
      <c r="D9" s="385"/>
      <c r="E9" s="81" t="s">
        <v>4</v>
      </c>
      <c r="F9" s="79"/>
      <c r="G9" s="79"/>
      <c r="H9" s="79"/>
      <c r="I9" s="79"/>
      <c r="J9" s="79"/>
      <c r="K9" s="79"/>
      <c r="L9" s="79">
        <v>1</v>
      </c>
      <c r="M9" s="81">
        <v>1</v>
      </c>
      <c r="N9" s="6"/>
    </row>
    <row r="10" spans="1:14" ht="14.25" customHeight="1" x14ac:dyDescent="0.25">
      <c r="A10" s="6"/>
      <c r="B10" s="415"/>
      <c r="C10" s="384"/>
      <c r="D10" s="386"/>
      <c r="E10" s="82" t="s">
        <v>3</v>
      </c>
      <c r="F10" s="79"/>
      <c r="G10" s="79"/>
      <c r="H10" s="79">
        <v>6</v>
      </c>
      <c r="I10" s="79">
        <v>1</v>
      </c>
      <c r="J10" s="79"/>
      <c r="K10" s="79"/>
      <c r="L10" s="79"/>
      <c r="M10" s="81">
        <v>7</v>
      </c>
      <c r="N10" s="6"/>
    </row>
    <row r="11" spans="1:14" ht="18" customHeight="1" x14ac:dyDescent="0.25">
      <c r="A11" s="6"/>
      <c r="B11" s="404"/>
      <c r="C11" s="383" t="s">
        <v>51</v>
      </c>
      <c r="D11" s="79" t="s">
        <v>52</v>
      </c>
      <c r="E11" s="81" t="s">
        <v>2</v>
      </c>
      <c r="F11" s="79"/>
      <c r="G11" s="79"/>
      <c r="H11" s="79"/>
      <c r="I11" s="79">
        <v>4</v>
      </c>
      <c r="J11" s="79"/>
      <c r="K11" s="79"/>
      <c r="L11" s="79"/>
      <c r="M11" s="81">
        <v>4</v>
      </c>
      <c r="N11" s="6"/>
    </row>
    <row r="12" spans="1:14" ht="18.75" customHeight="1" x14ac:dyDescent="0.25">
      <c r="A12" s="6"/>
      <c r="B12" s="404"/>
      <c r="C12" s="383"/>
      <c r="D12" s="79" t="s">
        <v>53</v>
      </c>
      <c r="E12" s="81" t="s">
        <v>2</v>
      </c>
      <c r="F12" s="79"/>
      <c r="G12" s="79"/>
      <c r="H12" s="79"/>
      <c r="I12" s="79"/>
      <c r="J12" s="79"/>
      <c r="K12" s="79">
        <v>1</v>
      </c>
      <c r="L12" s="79"/>
      <c r="M12" s="81">
        <v>1</v>
      </c>
      <c r="N12" s="6"/>
    </row>
    <row r="13" spans="1:14" x14ac:dyDescent="0.25">
      <c r="A13" s="6"/>
      <c r="B13" s="404"/>
      <c r="C13" s="383"/>
      <c r="D13" s="385" t="s">
        <v>54</v>
      </c>
      <c r="E13" s="81" t="s">
        <v>2</v>
      </c>
      <c r="F13" s="79"/>
      <c r="G13" s="79">
        <v>1</v>
      </c>
      <c r="H13" s="79">
        <v>16</v>
      </c>
      <c r="I13" s="79">
        <v>22</v>
      </c>
      <c r="J13" s="79">
        <v>6</v>
      </c>
      <c r="K13" s="79">
        <v>1</v>
      </c>
      <c r="L13" s="79"/>
      <c r="M13" s="81">
        <v>46</v>
      </c>
      <c r="N13" s="6"/>
    </row>
    <row r="14" spans="1:14" x14ac:dyDescent="0.25">
      <c r="A14" s="6"/>
      <c r="B14" s="405"/>
      <c r="C14" s="384"/>
      <c r="D14" s="386"/>
      <c r="E14" s="82" t="s">
        <v>3</v>
      </c>
      <c r="F14" s="80"/>
      <c r="G14" s="80">
        <v>1</v>
      </c>
      <c r="H14" s="80"/>
      <c r="I14" s="80"/>
      <c r="J14" s="80"/>
      <c r="K14" s="80"/>
      <c r="L14" s="80"/>
      <c r="M14" s="82">
        <v>1</v>
      </c>
      <c r="N14" s="6"/>
    </row>
    <row r="15" spans="1:14" ht="29.25" customHeight="1" x14ac:dyDescent="0.25">
      <c r="A15" s="6"/>
      <c r="B15" s="403" t="s">
        <v>19</v>
      </c>
      <c r="C15" s="77" t="s">
        <v>50</v>
      </c>
      <c r="D15" s="79" t="s">
        <v>54</v>
      </c>
      <c r="E15" s="81" t="s">
        <v>2</v>
      </c>
      <c r="F15" s="79"/>
      <c r="G15" s="79"/>
      <c r="H15" s="79"/>
      <c r="I15" s="79"/>
      <c r="J15" s="79">
        <v>1</v>
      </c>
      <c r="K15" s="79"/>
      <c r="L15" s="79"/>
      <c r="M15" s="81">
        <v>1</v>
      </c>
      <c r="N15" s="6"/>
    </row>
    <row r="16" spans="1:14" ht="21.75" customHeight="1" x14ac:dyDescent="0.25">
      <c r="A16" s="6"/>
      <c r="B16" s="404"/>
      <c r="C16" s="392" t="s">
        <v>51</v>
      </c>
      <c r="D16" s="85" t="s">
        <v>52</v>
      </c>
      <c r="E16" s="86" t="s">
        <v>2</v>
      </c>
      <c r="F16" s="79"/>
      <c r="G16" s="79"/>
      <c r="H16" s="79"/>
      <c r="I16" s="79">
        <v>1</v>
      </c>
      <c r="J16" s="79"/>
      <c r="K16" s="79"/>
      <c r="L16" s="79"/>
      <c r="M16" s="81">
        <v>1</v>
      </c>
      <c r="N16" s="6"/>
    </row>
    <row r="17" spans="1:14" ht="24" customHeight="1" x14ac:dyDescent="0.25">
      <c r="A17" s="6"/>
      <c r="B17" s="405"/>
      <c r="C17" s="384"/>
      <c r="D17" s="80" t="s">
        <v>54</v>
      </c>
      <c r="E17" s="82" t="s">
        <v>2</v>
      </c>
      <c r="F17" s="80"/>
      <c r="G17" s="80">
        <v>1</v>
      </c>
      <c r="H17" s="80">
        <v>4</v>
      </c>
      <c r="I17" s="80">
        <v>3</v>
      </c>
      <c r="J17" s="80"/>
      <c r="K17" s="80"/>
      <c r="L17" s="80"/>
      <c r="M17" s="82">
        <v>8</v>
      </c>
      <c r="N17" s="6"/>
    </row>
    <row r="18" spans="1:14" ht="24.75" customHeight="1" x14ac:dyDescent="0.25">
      <c r="A18" s="6"/>
      <c r="B18" s="403" t="s">
        <v>20</v>
      </c>
      <c r="C18" s="71" t="s">
        <v>50</v>
      </c>
      <c r="D18" s="72" t="s">
        <v>54</v>
      </c>
      <c r="E18" s="73" t="s">
        <v>2</v>
      </c>
      <c r="F18" s="79"/>
      <c r="G18" s="79"/>
      <c r="H18" s="79"/>
      <c r="I18" s="79"/>
      <c r="J18" s="79">
        <v>1</v>
      </c>
      <c r="K18" s="79"/>
      <c r="L18" s="79"/>
      <c r="M18" s="81">
        <v>1</v>
      </c>
      <c r="N18" s="6"/>
    </row>
    <row r="19" spans="1:14" ht="26.25" customHeight="1" x14ac:dyDescent="0.25">
      <c r="A19" s="6"/>
      <c r="B19" s="405"/>
      <c r="C19" s="78" t="s">
        <v>51</v>
      </c>
      <c r="D19" s="80" t="s">
        <v>54</v>
      </c>
      <c r="E19" s="82" t="s">
        <v>2</v>
      </c>
      <c r="F19" s="80"/>
      <c r="G19" s="80"/>
      <c r="H19" s="80">
        <v>3</v>
      </c>
      <c r="I19" s="80">
        <v>1</v>
      </c>
      <c r="J19" s="80"/>
      <c r="K19" s="80"/>
      <c r="L19" s="80"/>
      <c r="M19" s="82">
        <v>4</v>
      </c>
      <c r="N19" s="6"/>
    </row>
    <row r="20" spans="1:14" ht="24" customHeight="1" x14ac:dyDescent="0.25">
      <c r="A20" s="6"/>
      <c r="B20" s="106" t="s">
        <v>21</v>
      </c>
      <c r="C20" s="78" t="s">
        <v>51</v>
      </c>
      <c r="D20" s="80" t="s">
        <v>54</v>
      </c>
      <c r="E20" s="82" t="s">
        <v>2</v>
      </c>
      <c r="F20" s="80"/>
      <c r="G20" s="80">
        <v>1</v>
      </c>
      <c r="H20" s="80">
        <v>2</v>
      </c>
      <c r="I20" s="80">
        <v>1</v>
      </c>
      <c r="J20" s="80"/>
      <c r="K20" s="80"/>
      <c r="L20" s="80"/>
      <c r="M20" s="82">
        <v>4</v>
      </c>
      <c r="N20" s="6"/>
    </row>
    <row r="21" spans="1:14" ht="26.25" customHeight="1" x14ac:dyDescent="0.25">
      <c r="A21" s="6"/>
      <c r="B21" s="403" t="s">
        <v>22</v>
      </c>
      <c r="C21" s="71" t="s">
        <v>50</v>
      </c>
      <c r="D21" s="72" t="s">
        <v>54</v>
      </c>
      <c r="E21" s="73" t="s">
        <v>2</v>
      </c>
      <c r="F21" s="79"/>
      <c r="G21" s="79"/>
      <c r="H21" s="79"/>
      <c r="I21" s="79">
        <v>2</v>
      </c>
      <c r="J21" s="79"/>
      <c r="K21" s="79">
        <v>1</v>
      </c>
      <c r="L21" s="79"/>
      <c r="M21" s="81">
        <v>3</v>
      </c>
      <c r="N21" s="6"/>
    </row>
    <row r="22" spans="1:14" ht="26.25" customHeight="1" x14ac:dyDescent="0.25">
      <c r="A22" s="6"/>
      <c r="B22" s="405"/>
      <c r="C22" s="78" t="s">
        <v>51</v>
      </c>
      <c r="D22" s="80" t="s">
        <v>54</v>
      </c>
      <c r="E22" s="82" t="s">
        <v>2</v>
      </c>
      <c r="F22" s="80"/>
      <c r="G22" s="80">
        <v>1</v>
      </c>
      <c r="H22" s="80">
        <v>2</v>
      </c>
      <c r="I22" s="80">
        <v>2</v>
      </c>
      <c r="J22" s="80">
        <v>1</v>
      </c>
      <c r="K22" s="80"/>
      <c r="L22" s="80"/>
      <c r="M22" s="82">
        <v>6</v>
      </c>
      <c r="N22" s="6"/>
    </row>
    <row r="23" spans="1:14" ht="19.5" customHeight="1" x14ac:dyDescent="0.25">
      <c r="A23" s="6"/>
      <c r="B23" s="203" t="s">
        <v>6</v>
      </c>
      <c r="C23" s="204"/>
      <c r="D23" s="205"/>
      <c r="E23" s="206"/>
      <c r="F23" s="205">
        <f t="shared" ref="F23:M23" si="0">SUM(F6:F22)</f>
        <v>0</v>
      </c>
      <c r="G23" s="205">
        <f t="shared" si="0"/>
        <v>5</v>
      </c>
      <c r="H23" s="205">
        <f t="shared" si="0"/>
        <v>36</v>
      </c>
      <c r="I23" s="205">
        <f t="shared" si="0"/>
        <v>45</v>
      </c>
      <c r="J23" s="205">
        <f t="shared" si="0"/>
        <v>13</v>
      </c>
      <c r="K23" s="205">
        <f t="shared" si="0"/>
        <v>10</v>
      </c>
      <c r="L23" s="205">
        <f t="shared" si="0"/>
        <v>9</v>
      </c>
      <c r="M23" s="206">
        <f t="shared" si="0"/>
        <v>118</v>
      </c>
      <c r="N23" s="6"/>
    </row>
    <row r="24" spans="1:14" ht="23.25" customHeight="1" x14ac:dyDescent="0.25">
      <c r="A24" s="6"/>
      <c r="B24" s="107" t="s">
        <v>23</v>
      </c>
      <c r="C24" s="42"/>
      <c r="D24" s="30"/>
      <c r="E24" s="31"/>
      <c r="F24" s="30"/>
      <c r="G24" s="30"/>
      <c r="H24" s="30"/>
      <c r="I24" s="30"/>
      <c r="J24" s="30"/>
      <c r="K24" s="30"/>
      <c r="L24" s="30"/>
      <c r="M24" s="31"/>
      <c r="N24" s="6"/>
    </row>
    <row r="25" spans="1:14" x14ac:dyDescent="0.25">
      <c r="A25" s="6"/>
      <c r="B25" s="403" t="s">
        <v>24</v>
      </c>
      <c r="C25" s="392" t="s">
        <v>51</v>
      </c>
      <c r="D25" s="393" t="s">
        <v>54</v>
      </c>
      <c r="E25" s="86" t="s">
        <v>2</v>
      </c>
      <c r="F25" s="79"/>
      <c r="G25" s="79">
        <v>2</v>
      </c>
      <c r="H25" s="79"/>
      <c r="I25" s="79">
        <v>4</v>
      </c>
      <c r="J25" s="79"/>
      <c r="K25" s="79"/>
      <c r="L25" s="79"/>
      <c r="M25" s="81">
        <v>6</v>
      </c>
      <c r="N25" s="6"/>
    </row>
    <row r="26" spans="1:14" x14ac:dyDescent="0.25">
      <c r="A26" s="6"/>
      <c r="B26" s="405"/>
      <c r="C26" s="384"/>
      <c r="D26" s="386"/>
      <c r="E26" s="82" t="s">
        <v>3</v>
      </c>
      <c r="F26" s="79"/>
      <c r="G26" s="79"/>
      <c r="H26" s="79">
        <v>1</v>
      </c>
      <c r="I26" s="79">
        <v>1</v>
      </c>
      <c r="J26" s="79"/>
      <c r="K26" s="79"/>
      <c r="L26" s="79"/>
      <c r="M26" s="81">
        <v>2</v>
      </c>
      <c r="N26" s="6"/>
    </row>
    <row r="27" spans="1:14" ht="27" customHeight="1" x14ac:dyDescent="0.25">
      <c r="A27" s="6"/>
      <c r="B27" s="108" t="s">
        <v>25</v>
      </c>
      <c r="C27" s="78" t="s">
        <v>51</v>
      </c>
      <c r="D27" s="80" t="s">
        <v>54</v>
      </c>
      <c r="E27" s="82" t="s">
        <v>2</v>
      </c>
      <c r="F27" s="79"/>
      <c r="G27" s="79"/>
      <c r="H27" s="79">
        <v>2</v>
      </c>
      <c r="I27" s="79"/>
      <c r="J27" s="79">
        <v>1</v>
      </c>
      <c r="K27" s="79"/>
      <c r="L27" s="79"/>
      <c r="M27" s="81">
        <v>3</v>
      </c>
      <c r="N27" s="6"/>
    </row>
    <row r="28" spans="1:14" ht="27.75" customHeight="1" x14ac:dyDescent="0.25">
      <c r="A28" s="6"/>
      <c r="B28" s="106" t="s">
        <v>26</v>
      </c>
      <c r="C28" s="78" t="s">
        <v>51</v>
      </c>
      <c r="D28" s="80" t="s">
        <v>54</v>
      </c>
      <c r="E28" s="82" t="s">
        <v>2</v>
      </c>
      <c r="F28" s="79">
        <v>1</v>
      </c>
      <c r="G28" s="79"/>
      <c r="H28" s="79">
        <v>4</v>
      </c>
      <c r="I28" s="79"/>
      <c r="J28" s="79">
        <v>1</v>
      </c>
      <c r="K28" s="79"/>
      <c r="L28" s="79"/>
      <c r="M28" s="81">
        <v>6</v>
      </c>
      <c r="N28" s="6"/>
    </row>
    <row r="29" spans="1:14" ht="19.5" customHeight="1" x14ac:dyDescent="0.25">
      <c r="A29" s="6"/>
      <c r="B29" s="403" t="s">
        <v>27</v>
      </c>
      <c r="C29" s="392" t="s">
        <v>51</v>
      </c>
      <c r="D29" s="79" t="s">
        <v>52</v>
      </c>
      <c r="E29" s="81" t="s">
        <v>2</v>
      </c>
      <c r="F29" s="79"/>
      <c r="G29" s="79"/>
      <c r="H29" s="79"/>
      <c r="I29" s="79">
        <v>1</v>
      </c>
      <c r="J29" s="79"/>
      <c r="K29" s="79"/>
      <c r="L29" s="79"/>
      <c r="M29" s="81">
        <v>1</v>
      </c>
      <c r="N29" s="6"/>
    </row>
    <row r="30" spans="1:14" ht="19.5" customHeight="1" x14ac:dyDescent="0.25">
      <c r="A30" s="6"/>
      <c r="B30" s="404"/>
      <c r="C30" s="383"/>
      <c r="D30" s="79" t="s">
        <v>53</v>
      </c>
      <c r="E30" s="81" t="s">
        <v>2</v>
      </c>
      <c r="F30" s="79"/>
      <c r="G30" s="79"/>
      <c r="H30" s="79"/>
      <c r="I30" s="79"/>
      <c r="J30" s="79">
        <v>1</v>
      </c>
      <c r="K30" s="79"/>
      <c r="L30" s="79"/>
      <c r="M30" s="81">
        <v>1</v>
      </c>
      <c r="N30" s="6"/>
    </row>
    <row r="31" spans="1:14" x14ac:dyDescent="0.25">
      <c r="A31" s="6"/>
      <c r="B31" s="405"/>
      <c r="C31" s="384"/>
      <c r="D31" s="80" t="s">
        <v>54</v>
      </c>
      <c r="E31" s="82" t="s">
        <v>2</v>
      </c>
      <c r="F31" s="79"/>
      <c r="G31" s="79">
        <v>1</v>
      </c>
      <c r="H31" s="79">
        <v>1</v>
      </c>
      <c r="I31" s="79">
        <v>4</v>
      </c>
      <c r="J31" s="79"/>
      <c r="K31" s="79"/>
      <c r="L31" s="79"/>
      <c r="M31" s="81">
        <v>6</v>
      </c>
      <c r="N31" s="6"/>
    </row>
    <row r="32" spans="1:14" x14ac:dyDescent="0.25">
      <c r="A32" s="6"/>
      <c r="B32" s="207" t="s">
        <v>6</v>
      </c>
      <c r="C32" s="184"/>
      <c r="D32" s="185"/>
      <c r="E32" s="186"/>
      <c r="F32" s="180">
        <f t="shared" ref="F32:M32" ca="1" si="1">SUM(F25:F32)</f>
        <v>1</v>
      </c>
      <c r="G32" s="181">
        <f t="shared" ca="1" si="1"/>
        <v>3</v>
      </c>
      <c r="H32" s="181">
        <f t="shared" ca="1" si="1"/>
        <v>8</v>
      </c>
      <c r="I32" s="181">
        <f t="shared" ca="1" si="1"/>
        <v>10</v>
      </c>
      <c r="J32" s="181">
        <f t="shared" ca="1" si="1"/>
        <v>3</v>
      </c>
      <c r="K32" s="181">
        <f t="shared" ca="1" si="1"/>
        <v>0</v>
      </c>
      <c r="L32" s="181">
        <f t="shared" ca="1" si="1"/>
        <v>0</v>
      </c>
      <c r="M32" s="182">
        <f t="shared" ca="1" si="1"/>
        <v>25</v>
      </c>
      <c r="N32" s="6"/>
    </row>
    <row r="33" spans="1:14" ht="31.5" customHeight="1" x14ac:dyDescent="0.25">
      <c r="A33" s="6"/>
      <c r="B33" s="115" t="s">
        <v>28</v>
      </c>
      <c r="C33" s="77"/>
      <c r="D33" s="79"/>
      <c r="E33" s="81"/>
      <c r="F33" s="79"/>
      <c r="G33" s="79"/>
      <c r="H33" s="79"/>
      <c r="I33" s="79"/>
      <c r="J33" s="79"/>
      <c r="K33" s="79"/>
      <c r="L33" s="79"/>
      <c r="M33" s="81"/>
      <c r="N33" s="6"/>
    </row>
    <row r="34" spans="1:14" ht="31.5" customHeight="1" x14ac:dyDescent="0.25">
      <c r="A34" s="6"/>
      <c r="B34" s="108" t="s">
        <v>29</v>
      </c>
      <c r="C34" s="71" t="s">
        <v>51</v>
      </c>
      <c r="D34" s="72" t="s">
        <v>54</v>
      </c>
      <c r="E34" s="73" t="s">
        <v>2</v>
      </c>
      <c r="F34" s="79"/>
      <c r="G34" s="79"/>
      <c r="H34" s="79">
        <v>1</v>
      </c>
      <c r="I34" s="79">
        <v>1</v>
      </c>
      <c r="J34" s="79"/>
      <c r="K34" s="79"/>
      <c r="L34" s="79"/>
      <c r="M34" s="81">
        <v>2</v>
      </c>
      <c r="N34" s="6"/>
    </row>
    <row r="35" spans="1:14" ht="27.75" customHeight="1" x14ac:dyDescent="0.25">
      <c r="A35" s="6"/>
      <c r="B35" s="108" t="s">
        <v>30</v>
      </c>
      <c r="C35" s="78" t="s">
        <v>51</v>
      </c>
      <c r="D35" s="80" t="s">
        <v>54</v>
      </c>
      <c r="E35" s="82" t="s">
        <v>2</v>
      </c>
      <c r="F35" s="79"/>
      <c r="G35" s="79">
        <v>3</v>
      </c>
      <c r="H35" s="79"/>
      <c r="I35" s="79">
        <v>1</v>
      </c>
      <c r="J35" s="79"/>
      <c r="K35" s="79"/>
      <c r="L35" s="79"/>
      <c r="M35" s="81">
        <v>4</v>
      </c>
      <c r="N35" s="6"/>
    </row>
    <row r="36" spans="1:14" ht="23.25" customHeight="1" x14ac:dyDescent="0.25">
      <c r="A36" s="6"/>
      <c r="B36" s="403" t="s">
        <v>31</v>
      </c>
      <c r="C36" s="71" t="s">
        <v>50</v>
      </c>
      <c r="D36" s="72" t="s">
        <v>54</v>
      </c>
      <c r="E36" s="73" t="s">
        <v>2</v>
      </c>
      <c r="F36" s="79"/>
      <c r="G36" s="79"/>
      <c r="H36" s="79">
        <v>1</v>
      </c>
      <c r="I36" s="79"/>
      <c r="J36" s="79"/>
      <c r="K36" s="79"/>
      <c r="L36" s="79"/>
      <c r="M36" s="81">
        <v>1</v>
      </c>
      <c r="N36" s="6"/>
    </row>
    <row r="37" spans="1:14" ht="25.5" customHeight="1" x14ac:dyDescent="0.25">
      <c r="A37" s="6"/>
      <c r="B37" s="405"/>
      <c r="C37" s="78" t="s">
        <v>51</v>
      </c>
      <c r="D37" s="80" t="s">
        <v>54</v>
      </c>
      <c r="E37" s="82" t="s">
        <v>2</v>
      </c>
      <c r="F37" s="79"/>
      <c r="G37" s="79">
        <v>2</v>
      </c>
      <c r="H37" s="79">
        <v>1</v>
      </c>
      <c r="I37" s="79"/>
      <c r="J37" s="79"/>
      <c r="K37" s="79"/>
      <c r="L37" s="79"/>
      <c r="M37" s="81">
        <v>3</v>
      </c>
      <c r="N37" s="6"/>
    </row>
    <row r="38" spans="1:14" ht="24" customHeight="1" x14ac:dyDescent="0.25">
      <c r="A38" s="6"/>
      <c r="B38" s="108" t="s">
        <v>32</v>
      </c>
      <c r="C38" s="78" t="s">
        <v>51</v>
      </c>
      <c r="D38" s="80" t="s">
        <v>54</v>
      </c>
      <c r="E38" s="82" t="s">
        <v>2</v>
      </c>
      <c r="F38" s="79"/>
      <c r="G38" s="79"/>
      <c r="H38" s="79">
        <v>1</v>
      </c>
      <c r="I38" s="79">
        <v>3</v>
      </c>
      <c r="J38" s="79">
        <v>3</v>
      </c>
      <c r="K38" s="79"/>
      <c r="L38" s="79"/>
      <c r="M38" s="81">
        <v>7</v>
      </c>
      <c r="N38" s="6"/>
    </row>
    <row r="39" spans="1:14" x14ac:dyDescent="0.25">
      <c r="A39" s="6"/>
      <c r="B39" s="403" t="s">
        <v>33</v>
      </c>
      <c r="C39" s="392" t="s">
        <v>51</v>
      </c>
      <c r="D39" s="393" t="s">
        <v>54</v>
      </c>
      <c r="E39" s="81" t="s">
        <v>2</v>
      </c>
      <c r="F39" s="79"/>
      <c r="G39" s="79"/>
      <c r="H39" s="79">
        <v>2</v>
      </c>
      <c r="I39" s="79">
        <v>2</v>
      </c>
      <c r="J39" s="79">
        <v>1</v>
      </c>
      <c r="K39" s="79"/>
      <c r="L39" s="79"/>
      <c r="M39" s="81">
        <v>5</v>
      </c>
      <c r="N39" s="6"/>
    </row>
    <row r="40" spans="1:14" ht="18" customHeight="1" x14ac:dyDescent="0.25">
      <c r="A40" s="6"/>
      <c r="B40" s="405"/>
      <c r="C40" s="384"/>
      <c r="D40" s="386"/>
      <c r="E40" s="82" t="s">
        <v>3</v>
      </c>
      <c r="F40" s="79"/>
      <c r="G40" s="79"/>
      <c r="H40" s="79">
        <v>1</v>
      </c>
      <c r="I40" s="79"/>
      <c r="J40" s="79"/>
      <c r="K40" s="79"/>
      <c r="L40" s="79"/>
      <c r="M40" s="81">
        <v>1</v>
      </c>
      <c r="N40" s="6"/>
    </row>
    <row r="41" spans="1:14" x14ac:dyDescent="0.25">
      <c r="A41" s="6"/>
      <c r="B41" s="207" t="s">
        <v>6</v>
      </c>
      <c r="C41" s="184"/>
      <c r="D41" s="185"/>
      <c r="E41" s="186"/>
      <c r="F41" s="180">
        <f t="shared" ref="F41:M41" si="2">SUM(F34:F40)</f>
        <v>0</v>
      </c>
      <c r="G41" s="181">
        <f t="shared" si="2"/>
        <v>5</v>
      </c>
      <c r="H41" s="181">
        <f t="shared" si="2"/>
        <v>7</v>
      </c>
      <c r="I41" s="181">
        <f t="shared" si="2"/>
        <v>7</v>
      </c>
      <c r="J41" s="181">
        <f t="shared" si="2"/>
        <v>4</v>
      </c>
      <c r="K41" s="181">
        <f t="shared" si="2"/>
        <v>0</v>
      </c>
      <c r="L41" s="181">
        <f t="shared" si="2"/>
        <v>0</v>
      </c>
      <c r="M41" s="182">
        <f t="shared" si="2"/>
        <v>23</v>
      </c>
      <c r="N41" s="6"/>
    </row>
    <row r="42" spans="1:14" ht="27.75" customHeight="1" x14ac:dyDescent="0.25">
      <c r="A42" s="6"/>
      <c r="B42" s="115" t="s">
        <v>34</v>
      </c>
      <c r="C42" s="77"/>
      <c r="D42" s="79"/>
      <c r="E42" s="81"/>
      <c r="F42" s="79"/>
      <c r="G42" s="79"/>
      <c r="H42" s="79"/>
      <c r="I42" s="79"/>
      <c r="J42" s="79"/>
      <c r="K42" s="79"/>
      <c r="L42" s="79"/>
      <c r="M42" s="81"/>
      <c r="N42" s="6"/>
    </row>
    <row r="43" spans="1:14" ht="24.75" customHeight="1" x14ac:dyDescent="0.25">
      <c r="A43" s="6"/>
      <c r="B43" s="403" t="s">
        <v>35</v>
      </c>
      <c r="C43" s="71" t="s">
        <v>50</v>
      </c>
      <c r="D43" s="72" t="s">
        <v>54</v>
      </c>
      <c r="E43" s="73" t="s">
        <v>2</v>
      </c>
      <c r="F43" s="79"/>
      <c r="G43" s="79"/>
      <c r="H43" s="79"/>
      <c r="I43" s="79">
        <v>1</v>
      </c>
      <c r="J43" s="79"/>
      <c r="K43" s="79"/>
      <c r="L43" s="79"/>
      <c r="M43" s="81">
        <v>1</v>
      </c>
      <c r="N43" s="6"/>
    </row>
    <row r="44" spans="1:14" ht="21.75" customHeight="1" x14ac:dyDescent="0.25">
      <c r="A44" s="6"/>
      <c r="B44" s="405"/>
      <c r="C44" s="78" t="s">
        <v>51</v>
      </c>
      <c r="D44" s="80" t="s">
        <v>54</v>
      </c>
      <c r="E44" s="82" t="s">
        <v>2</v>
      </c>
      <c r="F44" s="79"/>
      <c r="G44" s="79">
        <v>1</v>
      </c>
      <c r="H44" s="79">
        <v>2</v>
      </c>
      <c r="I44" s="79">
        <v>2</v>
      </c>
      <c r="J44" s="79"/>
      <c r="K44" s="79"/>
      <c r="L44" s="79"/>
      <c r="M44" s="81">
        <v>5</v>
      </c>
      <c r="N44" s="6"/>
    </row>
    <row r="45" spans="1:14" ht="21.75" customHeight="1" x14ac:dyDescent="0.25">
      <c r="A45" s="6"/>
      <c r="B45" s="403" t="s">
        <v>36</v>
      </c>
      <c r="C45" s="71" t="s">
        <v>50</v>
      </c>
      <c r="D45" s="72" t="s">
        <v>54</v>
      </c>
      <c r="E45" s="73" t="s">
        <v>3</v>
      </c>
      <c r="F45" s="79"/>
      <c r="G45" s="79">
        <v>1</v>
      </c>
      <c r="H45" s="79"/>
      <c r="I45" s="79"/>
      <c r="J45" s="79"/>
      <c r="K45" s="79"/>
      <c r="L45" s="79"/>
      <c r="M45" s="81">
        <v>1</v>
      </c>
      <c r="N45" s="6"/>
    </row>
    <row r="46" spans="1:14" ht="18.75" customHeight="1" x14ac:dyDescent="0.25">
      <c r="A46" s="6"/>
      <c r="B46" s="405"/>
      <c r="C46" s="78" t="s">
        <v>51</v>
      </c>
      <c r="D46" s="80" t="s">
        <v>54</v>
      </c>
      <c r="E46" s="82" t="s">
        <v>2</v>
      </c>
      <c r="F46" s="79"/>
      <c r="G46" s="79"/>
      <c r="H46" s="79">
        <v>2</v>
      </c>
      <c r="I46" s="79"/>
      <c r="J46" s="79"/>
      <c r="K46" s="79"/>
      <c r="L46" s="79"/>
      <c r="M46" s="81">
        <v>2</v>
      </c>
      <c r="N46" s="6"/>
    </row>
    <row r="47" spans="1:14" x14ac:dyDescent="0.25">
      <c r="A47" s="6"/>
      <c r="B47" s="403" t="s">
        <v>69</v>
      </c>
      <c r="C47" s="392" t="s">
        <v>51</v>
      </c>
      <c r="D47" s="393" t="s">
        <v>54</v>
      </c>
      <c r="E47" s="81" t="s">
        <v>2</v>
      </c>
      <c r="F47" s="79"/>
      <c r="G47" s="79"/>
      <c r="H47" s="79">
        <v>1</v>
      </c>
      <c r="I47" s="79"/>
      <c r="J47" s="79">
        <v>1</v>
      </c>
      <c r="K47" s="79"/>
      <c r="L47" s="79"/>
      <c r="M47" s="81">
        <v>2</v>
      </c>
      <c r="N47" s="6"/>
    </row>
    <row r="48" spans="1:14" ht="19.5" customHeight="1" x14ac:dyDescent="0.25">
      <c r="A48" s="6"/>
      <c r="B48" s="405"/>
      <c r="C48" s="384"/>
      <c r="D48" s="386"/>
      <c r="E48" s="82" t="s">
        <v>3</v>
      </c>
      <c r="F48" s="79"/>
      <c r="G48" s="79"/>
      <c r="H48" s="79">
        <v>1</v>
      </c>
      <c r="I48" s="79"/>
      <c r="J48" s="79"/>
      <c r="K48" s="79"/>
      <c r="L48" s="79"/>
      <c r="M48" s="81">
        <v>1</v>
      </c>
      <c r="N48" s="6"/>
    </row>
    <row r="49" spans="1:14" ht="22.5" customHeight="1" x14ac:dyDescent="0.25">
      <c r="A49" s="6"/>
      <c r="B49" s="110" t="s">
        <v>38</v>
      </c>
      <c r="C49" s="78" t="s">
        <v>51</v>
      </c>
      <c r="D49" s="80" t="s">
        <v>54</v>
      </c>
      <c r="E49" s="82" t="s">
        <v>2</v>
      </c>
      <c r="F49" s="79"/>
      <c r="G49" s="79"/>
      <c r="H49" s="79">
        <v>1</v>
      </c>
      <c r="I49" s="79">
        <v>1</v>
      </c>
      <c r="J49" s="79"/>
      <c r="K49" s="79"/>
      <c r="L49" s="79"/>
      <c r="M49" s="81">
        <v>2</v>
      </c>
      <c r="N49" s="6"/>
    </row>
    <row r="50" spans="1:14" ht="29.25" customHeight="1" x14ac:dyDescent="0.25">
      <c r="A50" s="6"/>
      <c r="B50" s="111" t="s">
        <v>39</v>
      </c>
      <c r="C50" s="77" t="s">
        <v>51</v>
      </c>
      <c r="D50" s="79" t="s">
        <v>54</v>
      </c>
      <c r="E50" s="81" t="s">
        <v>2</v>
      </c>
      <c r="F50" s="79"/>
      <c r="G50" s="79">
        <v>1</v>
      </c>
      <c r="H50" s="79">
        <v>1</v>
      </c>
      <c r="I50" s="79">
        <v>2</v>
      </c>
      <c r="J50" s="79"/>
      <c r="K50" s="79"/>
      <c r="L50" s="79"/>
      <c r="M50" s="81">
        <v>4</v>
      </c>
      <c r="N50" s="6"/>
    </row>
    <row r="51" spans="1:14" x14ac:dyDescent="0.25">
      <c r="A51" s="6"/>
      <c r="B51" s="208" t="s">
        <v>6</v>
      </c>
      <c r="C51" s="180"/>
      <c r="D51" s="181"/>
      <c r="E51" s="182"/>
      <c r="F51" s="181">
        <f t="shared" ref="F51:M51" si="3">SUM(F43:F50)</f>
        <v>0</v>
      </c>
      <c r="G51" s="181">
        <f t="shared" si="3"/>
        <v>3</v>
      </c>
      <c r="H51" s="181">
        <f t="shared" si="3"/>
        <v>8</v>
      </c>
      <c r="I51" s="181">
        <f t="shared" si="3"/>
        <v>6</v>
      </c>
      <c r="J51" s="181">
        <f t="shared" si="3"/>
        <v>1</v>
      </c>
      <c r="K51" s="181">
        <f t="shared" si="3"/>
        <v>0</v>
      </c>
      <c r="L51" s="181">
        <f t="shared" si="3"/>
        <v>0</v>
      </c>
      <c r="M51" s="182">
        <f t="shared" si="3"/>
        <v>18</v>
      </c>
      <c r="N51" s="6"/>
    </row>
    <row r="52" spans="1:14" ht="22.5" customHeight="1" x14ac:dyDescent="0.25">
      <c r="A52" s="6"/>
      <c r="B52" s="115" t="s">
        <v>40</v>
      </c>
      <c r="C52" s="77"/>
      <c r="D52" s="79"/>
      <c r="E52" s="81"/>
      <c r="F52" s="79"/>
      <c r="G52" s="79"/>
      <c r="H52" s="79"/>
      <c r="I52" s="79"/>
      <c r="J52" s="79"/>
      <c r="K52" s="79"/>
      <c r="L52" s="79"/>
      <c r="M52" s="81"/>
      <c r="N52" s="6"/>
    </row>
    <row r="53" spans="1:14" ht="31.5" customHeight="1" x14ac:dyDescent="0.25">
      <c r="A53" s="6"/>
      <c r="B53" s="112" t="s">
        <v>41</v>
      </c>
      <c r="C53" s="71" t="s">
        <v>51</v>
      </c>
      <c r="D53" s="72" t="s">
        <v>54</v>
      </c>
      <c r="E53" s="73" t="s">
        <v>2</v>
      </c>
      <c r="F53" s="79"/>
      <c r="G53" s="79">
        <v>1</v>
      </c>
      <c r="H53" s="79">
        <v>3</v>
      </c>
      <c r="I53" s="79">
        <v>2</v>
      </c>
      <c r="J53" s="79"/>
      <c r="K53" s="79"/>
      <c r="L53" s="79"/>
      <c r="M53" s="81">
        <v>6</v>
      </c>
      <c r="N53" s="6"/>
    </row>
    <row r="54" spans="1:14" ht="27" customHeight="1" x14ac:dyDescent="0.25">
      <c r="A54" s="6"/>
      <c r="B54" s="113" t="s">
        <v>42</v>
      </c>
      <c r="C54" s="78" t="s">
        <v>51</v>
      </c>
      <c r="D54" s="80" t="s">
        <v>54</v>
      </c>
      <c r="E54" s="82" t="s">
        <v>2</v>
      </c>
      <c r="F54" s="79"/>
      <c r="G54" s="79"/>
      <c r="H54" s="79">
        <v>1</v>
      </c>
      <c r="I54" s="79">
        <v>1</v>
      </c>
      <c r="J54" s="79">
        <v>1</v>
      </c>
      <c r="K54" s="79"/>
      <c r="L54" s="79"/>
      <c r="M54" s="81">
        <v>3</v>
      </c>
      <c r="N54" s="6"/>
    </row>
    <row r="55" spans="1:14" ht="22.5" customHeight="1" x14ac:dyDescent="0.25">
      <c r="A55" s="6"/>
      <c r="B55" s="114" t="s">
        <v>43</v>
      </c>
      <c r="C55" s="77" t="s">
        <v>51</v>
      </c>
      <c r="D55" s="79" t="s">
        <v>54</v>
      </c>
      <c r="E55" s="81" t="s">
        <v>2</v>
      </c>
      <c r="F55" s="79"/>
      <c r="G55" s="79"/>
      <c r="H55" s="79">
        <v>1</v>
      </c>
      <c r="I55" s="79">
        <v>1</v>
      </c>
      <c r="J55" s="79"/>
      <c r="K55" s="79"/>
      <c r="L55" s="79"/>
      <c r="M55" s="81">
        <v>2</v>
      </c>
      <c r="N55" s="6"/>
    </row>
    <row r="56" spans="1:14" ht="24.75" customHeight="1" x14ac:dyDescent="0.25">
      <c r="A56" s="6"/>
      <c r="B56" s="112" t="s">
        <v>44</v>
      </c>
      <c r="C56" s="71" t="s">
        <v>51</v>
      </c>
      <c r="D56" s="72" t="s">
        <v>54</v>
      </c>
      <c r="E56" s="73" t="s">
        <v>2</v>
      </c>
      <c r="F56" s="79"/>
      <c r="G56" s="79"/>
      <c r="H56" s="79">
        <v>2</v>
      </c>
      <c r="I56" s="79">
        <v>4</v>
      </c>
      <c r="J56" s="79">
        <v>1</v>
      </c>
      <c r="K56" s="79"/>
      <c r="L56" s="79"/>
      <c r="M56" s="81">
        <v>7</v>
      </c>
      <c r="N56" s="6"/>
    </row>
    <row r="57" spans="1:14" x14ac:dyDescent="0.25">
      <c r="A57" s="6"/>
      <c r="B57" s="207" t="s">
        <v>6</v>
      </c>
      <c r="C57" s="184"/>
      <c r="D57" s="185"/>
      <c r="E57" s="186"/>
      <c r="F57" s="180">
        <f t="shared" ref="F57:M57" si="4">SUM(F53:F56)</f>
        <v>0</v>
      </c>
      <c r="G57" s="181">
        <f t="shared" si="4"/>
        <v>1</v>
      </c>
      <c r="H57" s="181">
        <f t="shared" si="4"/>
        <v>7</v>
      </c>
      <c r="I57" s="181">
        <f t="shared" si="4"/>
        <v>8</v>
      </c>
      <c r="J57" s="181">
        <f t="shared" si="4"/>
        <v>2</v>
      </c>
      <c r="K57" s="181">
        <f t="shared" si="4"/>
        <v>0</v>
      </c>
      <c r="L57" s="181">
        <f t="shared" si="4"/>
        <v>0</v>
      </c>
      <c r="M57" s="182">
        <f t="shared" si="4"/>
        <v>18</v>
      </c>
      <c r="N57" s="6"/>
    </row>
    <row r="58" spans="1:14" ht="24.75" customHeight="1" x14ac:dyDescent="0.25">
      <c r="A58" s="6"/>
      <c r="B58" s="115" t="s">
        <v>45</v>
      </c>
      <c r="C58" s="77"/>
      <c r="D58" s="79"/>
      <c r="E58" s="81"/>
      <c r="F58" s="79"/>
      <c r="G58" s="79"/>
      <c r="H58" s="79"/>
      <c r="I58" s="79"/>
      <c r="J58" s="79"/>
      <c r="K58" s="79"/>
      <c r="L58" s="79"/>
      <c r="M58" s="81"/>
      <c r="N58" s="6"/>
    </row>
    <row r="59" spans="1:14" x14ac:dyDescent="0.25">
      <c r="A59" s="6"/>
      <c r="B59" s="403" t="s">
        <v>46</v>
      </c>
      <c r="C59" s="392" t="s">
        <v>50</v>
      </c>
      <c r="D59" s="393" t="s">
        <v>54</v>
      </c>
      <c r="E59" s="86" t="s">
        <v>2</v>
      </c>
      <c r="F59" s="79"/>
      <c r="G59" s="79"/>
      <c r="H59" s="79"/>
      <c r="I59" s="79">
        <v>1</v>
      </c>
      <c r="J59" s="79">
        <v>2</v>
      </c>
      <c r="K59" s="79">
        <v>1</v>
      </c>
      <c r="L59" s="79"/>
      <c r="M59" s="81">
        <v>4</v>
      </c>
      <c r="N59" s="6"/>
    </row>
    <row r="60" spans="1:14" x14ac:dyDescent="0.25">
      <c r="A60" s="6"/>
      <c r="B60" s="404"/>
      <c r="C60" s="384"/>
      <c r="D60" s="386"/>
      <c r="E60" s="82" t="s">
        <v>3</v>
      </c>
      <c r="F60" s="79"/>
      <c r="G60" s="79">
        <v>2</v>
      </c>
      <c r="H60" s="79"/>
      <c r="I60" s="79"/>
      <c r="J60" s="79"/>
      <c r="K60" s="79"/>
      <c r="L60" s="79"/>
      <c r="M60" s="81">
        <v>2</v>
      </c>
      <c r="N60" s="6"/>
    </row>
    <row r="61" spans="1:14" x14ac:dyDescent="0.25">
      <c r="A61" s="6"/>
      <c r="B61" s="404"/>
      <c r="C61" s="383" t="s">
        <v>51</v>
      </c>
      <c r="D61" s="385" t="s">
        <v>54</v>
      </c>
      <c r="E61" s="81" t="s">
        <v>2</v>
      </c>
      <c r="F61" s="79"/>
      <c r="G61" s="79">
        <v>1</v>
      </c>
      <c r="H61" s="79">
        <v>5</v>
      </c>
      <c r="I61" s="79">
        <v>2</v>
      </c>
      <c r="J61" s="79">
        <v>1</v>
      </c>
      <c r="K61" s="79"/>
      <c r="L61" s="79"/>
      <c r="M61" s="81">
        <v>9</v>
      </c>
      <c r="N61" s="6"/>
    </row>
    <row r="62" spans="1:14" x14ac:dyDescent="0.25">
      <c r="A62" s="6"/>
      <c r="B62" s="405"/>
      <c r="C62" s="384"/>
      <c r="D62" s="386"/>
      <c r="E62" s="82" t="s">
        <v>3</v>
      </c>
      <c r="F62" s="79"/>
      <c r="G62" s="79"/>
      <c r="H62" s="79">
        <v>1</v>
      </c>
      <c r="I62" s="79"/>
      <c r="J62" s="79"/>
      <c r="K62" s="79"/>
      <c r="L62" s="79"/>
      <c r="M62" s="81">
        <v>1</v>
      </c>
      <c r="N62" s="6"/>
    </row>
    <row r="63" spans="1:14" ht="24.75" customHeight="1" x14ac:dyDescent="0.25">
      <c r="A63" s="6"/>
      <c r="B63" s="110" t="s">
        <v>48</v>
      </c>
      <c r="C63" s="78" t="s">
        <v>51</v>
      </c>
      <c r="D63" s="80" t="s">
        <v>54</v>
      </c>
      <c r="E63" s="82" t="s">
        <v>2</v>
      </c>
      <c r="F63" s="79">
        <v>1</v>
      </c>
      <c r="G63" s="79">
        <v>2</v>
      </c>
      <c r="H63" s="79">
        <v>2</v>
      </c>
      <c r="I63" s="79">
        <v>3</v>
      </c>
      <c r="J63" s="79">
        <v>1</v>
      </c>
      <c r="K63" s="79"/>
      <c r="L63" s="79"/>
      <c r="M63" s="81">
        <v>9</v>
      </c>
      <c r="N63" s="6"/>
    </row>
    <row r="64" spans="1:14" ht="23.25" customHeight="1" x14ac:dyDescent="0.25">
      <c r="A64" s="6"/>
      <c r="B64" s="109" t="s">
        <v>49</v>
      </c>
      <c r="C64" s="77" t="s">
        <v>51</v>
      </c>
      <c r="D64" s="79" t="s">
        <v>54</v>
      </c>
      <c r="E64" s="81" t="s">
        <v>2</v>
      </c>
      <c r="F64" s="79"/>
      <c r="G64" s="79"/>
      <c r="H64" s="79"/>
      <c r="I64" s="79">
        <v>1</v>
      </c>
      <c r="J64" s="79"/>
      <c r="K64" s="79"/>
      <c r="L64" s="79"/>
      <c r="M64" s="81">
        <v>1</v>
      </c>
      <c r="N64" s="6"/>
    </row>
    <row r="65" spans="1:14" ht="17.25" customHeight="1" x14ac:dyDescent="0.25">
      <c r="A65" s="6"/>
      <c r="B65" s="208" t="s">
        <v>6</v>
      </c>
      <c r="C65" s="180"/>
      <c r="D65" s="181"/>
      <c r="E65" s="182"/>
      <c r="F65" s="181">
        <f t="shared" ref="F65:M65" si="5">SUM(F58:F64)</f>
        <v>1</v>
      </c>
      <c r="G65" s="181">
        <f t="shared" si="5"/>
        <v>5</v>
      </c>
      <c r="H65" s="181">
        <f t="shared" si="5"/>
        <v>8</v>
      </c>
      <c r="I65" s="181">
        <f t="shared" si="5"/>
        <v>7</v>
      </c>
      <c r="J65" s="181">
        <f t="shared" si="5"/>
        <v>4</v>
      </c>
      <c r="K65" s="181">
        <f t="shared" si="5"/>
        <v>1</v>
      </c>
      <c r="L65" s="181">
        <f t="shared" si="5"/>
        <v>0</v>
      </c>
      <c r="M65" s="182">
        <f t="shared" si="5"/>
        <v>26</v>
      </c>
      <c r="N65" s="6"/>
    </row>
    <row r="66" spans="1:14" ht="19.5" customHeight="1" x14ac:dyDescent="0.25">
      <c r="A66" s="6"/>
      <c r="B66" s="209" t="s">
        <v>0</v>
      </c>
      <c r="C66" s="180"/>
      <c r="D66" s="181"/>
      <c r="E66" s="182"/>
      <c r="F66" s="181">
        <v>2</v>
      </c>
      <c r="G66" s="181">
        <v>22</v>
      </c>
      <c r="H66" s="181">
        <v>74</v>
      </c>
      <c r="I66" s="181">
        <v>83</v>
      </c>
      <c r="J66" s="181">
        <v>27</v>
      </c>
      <c r="K66" s="181">
        <v>11</v>
      </c>
      <c r="L66" s="181">
        <v>9</v>
      </c>
      <c r="M66" s="182">
        <v>228</v>
      </c>
      <c r="N66" s="6"/>
    </row>
    <row r="67" spans="1:14" x14ac:dyDescent="0.25">
      <c r="A67" s="6"/>
      <c r="B67" s="6" t="s">
        <v>55</v>
      </c>
      <c r="C67" s="6"/>
      <c r="D67" s="6"/>
      <c r="E67" s="7"/>
      <c r="F67" s="6"/>
      <c r="G67" s="6"/>
      <c r="H67" s="6"/>
      <c r="I67" s="6"/>
      <c r="J67" s="6"/>
      <c r="K67" s="6"/>
      <c r="L67" s="6"/>
      <c r="M67" s="6"/>
      <c r="N67" s="6"/>
    </row>
    <row r="68" spans="1:14" x14ac:dyDescent="0.25">
      <c r="A68" s="6"/>
      <c r="B68" s="6" t="s">
        <v>56</v>
      </c>
      <c r="C68" s="6"/>
      <c r="D68" s="6"/>
      <c r="E68" s="7"/>
      <c r="F68" s="6"/>
      <c r="G68" s="6"/>
      <c r="H68" s="6"/>
      <c r="I68" s="6"/>
      <c r="J68" s="6"/>
      <c r="K68" s="6"/>
      <c r="L68" s="6"/>
      <c r="M68" s="6"/>
      <c r="N68" s="6"/>
    </row>
    <row r="69" spans="1:14" x14ac:dyDescent="0.25">
      <c r="A69" s="6"/>
      <c r="B69" s="6"/>
      <c r="C69" s="6"/>
      <c r="D69" s="6"/>
      <c r="E69" s="6"/>
      <c r="F69" s="6"/>
      <c r="G69" s="6"/>
      <c r="H69" s="6"/>
      <c r="I69" s="6"/>
      <c r="J69" s="6"/>
      <c r="K69" s="6"/>
      <c r="L69" s="6"/>
      <c r="M69" s="6"/>
      <c r="N69" s="6"/>
    </row>
    <row r="70" spans="1:14" x14ac:dyDescent="0.25">
      <c r="A70" s="6"/>
      <c r="B70" s="6"/>
      <c r="C70" s="6"/>
      <c r="D70" s="6"/>
      <c r="E70" s="6"/>
      <c r="F70" s="6"/>
      <c r="G70" s="6"/>
      <c r="H70" s="6"/>
      <c r="I70" s="6"/>
      <c r="J70" s="6"/>
      <c r="K70" s="6"/>
      <c r="L70" s="6"/>
      <c r="M70" s="6"/>
      <c r="N70" s="6"/>
    </row>
    <row r="71" spans="1:14" x14ac:dyDescent="0.25">
      <c r="A71" s="6"/>
      <c r="B71" s="6"/>
      <c r="C71" s="6"/>
      <c r="D71" s="6"/>
      <c r="E71" s="6"/>
      <c r="F71" s="6"/>
      <c r="G71" s="6"/>
      <c r="H71" s="6"/>
      <c r="I71" s="6"/>
      <c r="J71" s="6"/>
      <c r="K71" s="6"/>
      <c r="L71" s="6"/>
      <c r="M71" s="6"/>
      <c r="N71" s="6"/>
    </row>
    <row r="72" spans="1:14" x14ac:dyDescent="0.25">
      <c r="B72" s="4"/>
      <c r="C72" s="4"/>
      <c r="D72" s="4"/>
      <c r="E72" s="4"/>
      <c r="F72" s="4"/>
      <c r="G72" s="4"/>
      <c r="H72" s="4"/>
      <c r="I72" s="4"/>
      <c r="J72" s="4"/>
      <c r="K72" s="4"/>
      <c r="L72" s="4"/>
      <c r="M72" s="4"/>
    </row>
    <row r="73" spans="1:14" x14ac:dyDescent="0.25">
      <c r="B73" s="4"/>
      <c r="C73" s="4"/>
      <c r="D73" s="4"/>
      <c r="E73" s="4"/>
      <c r="F73" s="4"/>
      <c r="G73" s="4"/>
      <c r="H73" s="4"/>
      <c r="I73" s="4"/>
      <c r="J73" s="4"/>
      <c r="K73" s="4"/>
      <c r="L73" s="4"/>
      <c r="M73" s="4"/>
    </row>
    <row r="74" spans="1:14" x14ac:dyDescent="0.25">
      <c r="B74" s="4"/>
      <c r="C74" s="4"/>
      <c r="D74" s="4"/>
      <c r="E74" s="4"/>
      <c r="F74" s="4"/>
      <c r="G74" s="4"/>
      <c r="H74" s="4"/>
      <c r="I74" s="4"/>
      <c r="J74" s="4"/>
      <c r="K74" s="4"/>
      <c r="L74" s="4"/>
      <c r="M74" s="4"/>
    </row>
    <row r="75" spans="1:14" x14ac:dyDescent="0.25">
      <c r="B75" s="4"/>
      <c r="C75" s="4"/>
      <c r="D75" s="4"/>
      <c r="E75" s="4"/>
      <c r="F75" s="4"/>
      <c r="G75" s="4"/>
      <c r="H75" s="4"/>
      <c r="I75" s="4"/>
      <c r="J75" s="4"/>
      <c r="K75" s="4"/>
      <c r="L75" s="4"/>
      <c r="M75" s="4"/>
    </row>
    <row r="76" spans="1:14" s="4" customFormat="1" x14ac:dyDescent="0.25">
      <c r="A76" s="4" t="s">
        <v>82</v>
      </c>
    </row>
    <row r="77" spans="1:14" s="4" customFormat="1" x14ac:dyDescent="0.25"/>
    <row r="78" spans="1:14" s="4" customFormat="1" x14ac:dyDescent="0.25"/>
    <row r="79" spans="1:14" s="4" customFormat="1" x14ac:dyDescent="0.25"/>
    <row r="80" spans="1:14"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row r="256" s="4" customFormat="1" x14ac:dyDescent="0.25"/>
    <row r="257" s="4" customFormat="1" x14ac:dyDescent="0.25"/>
    <row r="258" s="4" customFormat="1" x14ac:dyDescent="0.25"/>
    <row r="259" s="4" customFormat="1" x14ac:dyDescent="0.25"/>
    <row r="260" s="4" customFormat="1" x14ac:dyDescent="0.25"/>
    <row r="261" s="4" customFormat="1" x14ac:dyDescent="0.25"/>
    <row r="262" s="4" customFormat="1" x14ac:dyDescent="0.25"/>
    <row r="263" s="4" customFormat="1" x14ac:dyDescent="0.25"/>
    <row r="264" s="4" customFormat="1" x14ac:dyDescent="0.25"/>
    <row r="265" s="4" customFormat="1" x14ac:dyDescent="0.25"/>
    <row r="266" s="4" customFormat="1" x14ac:dyDescent="0.25"/>
    <row r="267" s="4" customFormat="1" x14ac:dyDescent="0.25"/>
    <row r="268" s="4" customFormat="1" x14ac:dyDescent="0.25"/>
    <row r="269" s="4" customFormat="1" x14ac:dyDescent="0.25"/>
    <row r="270" s="4" customFormat="1" x14ac:dyDescent="0.25"/>
    <row r="271" s="4" customFormat="1" x14ac:dyDescent="0.25"/>
    <row r="272" s="4" customFormat="1" x14ac:dyDescent="0.25"/>
    <row r="273" s="4" customFormat="1" x14ac:dyDescent="0.25"/>
    <row r="274" s="4" customFormat="1" x14ac:dyDescent="0.25"/>
    <row r="275" s="4" customFormat="1" x14ac:dyDescent="0.25"/>
    <row r="276" s="4" customFormat="1" x14ac:dyDescent="0.25"/>
    <row r="277" s="4" customFormat="1" x14ac:dyDescent="0.25"/>
    <row r="278" s="4" customFormat="1" x14ac:dyDescent="0.25"/>
    <row r="279" s="4" customFormat="1" x14ac:dyDescent="0.25"/>
    <row r="280" s="4" customFormat="1" x14ac:dyDescent="0.25"/>
    <row r="281" s="4" customFormat="1" x14ac:dyDescent="0.25"/>
    <row r="282" s="4" customFormat="1" x14ac:dyDescent="0.25"/>
    <row r="283" s="4" customFormat="1" x14ac:dyDescent="0.25"/>
    <row r="284" s="4" customFormat="1" x14ac:dyDescent="0.25"/>
    <row r="285" s="4" customFormat="1" x14ac:dyDescent="0.25"/>
    <row r="286" s="4" customFormat="1" x14ac:dyDescent="0.25"/>
    <row r="287" s="4" customFormat="1" x14ac:dyDescent="0.25"/>
    <row r="288" s="4" customFormat="1" x14ac:dyDescent="0.25"/>
    <row r="289" s="4" customFormat="1" x14ac:dyDescent="0.25"/>
    <row r="290" s="4" customFormat="1" x14ac:dyDescent="0.25"/>
    <row r="291" s="4" customFormat="1" x14ac:dyDescent="0.25"/>
    <row r="292" s="4" customFormat="1" x14ac:dyDescent="0.25"/>
    <row r="293" s="4" customFormat="1" x14ac:dyDescent="0.25"/>
    <row r="294" s="4" customFormat="1" x14ac:dyDescent="0.25"/>
    <row r="295" s="4" customFormat="1" x14ac:dyDescent="0.25"/>
    <row r="296" s="4" customFormat="1" x14ac:dyDescent="0.25"/>
    <row r="297" s="4" customFormat="1" x14ac:dyDescent="0.25"/>
    <row r="298" s="4" customFormat="1" x14ac:dyDescent="0.25"/>
    <row r="299" s="4" customFormat="1" x14ac:dyDescent="0.25"/>
    <row r="300" s="4" customFormat="1" x14ac:dyDescent="0.25"/>
    <row r="301" s="4" customFormat="1" x14ac:dyDescent="0.25"/>
    <row r="302" s="4" customFormat="1" x14ac:dyDescent="0.25"/>
    <row r="303" s="4" customFormat="1" x14ac:dyDescent="0.25"/>
    <row r="304" s="4" customFormat="1" x14ac:dyDescent="0.25"/>
    <row r="305" s="4" customFormat="1" x14ac:dyDescent="0.25"/>
    <row r="306" s="4" customFormat="1" x14ac:dyDescent="0.25"/>
    <row r="307" s="4" customFormat="1" x14ac:dyDescent="0.25"/>
    <row r="308" s="4" customFormat="1" x14ac:dyDescent="0.25"/>
    <row r="309" s="4" customFormat="1" x14ac:dyDescent="0.25"/>
    <row r="310" s="4" customFormat="1" x14ac:dyDescent="0.25"/>
    <row r="311" s="4" customFormat="1" x14ac:dyDescent="0.25"/>
    <row r="312" s="4" customFormat="1" x14ac:dyDescent="0.25"/>
    <row r="313" s="4" customFormat="1" x14ac:dyDescent="0.25"/>
    <row r="314" s="4" customFormat="1" x14ac:dyDescent="0.25"/>
    <row r="315" s="4" customFormat="1" x14ac:dyDescent="0.25"/>
    <row r="316" s="4" customFormat="1" x14ac:dyDescent="0.25"/>
    <row r="317" s="4" customFormat="1" x14ac:dyDescent="0.25"/>
    <row r="318" s="4" customFormat="1" x14ac:dyDescent="0.25"/>
    <row r="319" s="4" customFormat="1" x14ac:dyDescent="0.25"/>
    <row r="320"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row r="357" s="4" customFormat="1" x14ac:dyDescent="0.25"/>
    <row r="358" s="4" customFormat="1" x14ac:dyDescent="0.25"/>
    <row r="359" s="4" customFormat="1" x14ac:dyDescent="0.25"/>
    <row r="360" s="4" customFormat="1" x14ac:dyDescent="0.25"/>
    <row r="361" s="4" customFormat="1" x14ac:dyDescent="0.25"/>
    <row r="362" s="4" customFormat="1" x14ac:dyDescent="0.25"/>
    <row r="363" s="4" customFormat="1" x14ac:dyDescent="0.25"/>
    <row r="364" s="4" customFormat="1" x14ac:dyDescent="0.25"/>
    <row r="365" s="4" customFormat="1" x14ac:dyDescent="0.25"/>
    <row r="366" s="4" customFormat="1" x14ac:dyDescent="0.25"/>
    <row r="367" s="4" customFormat="1" x14ac:dyDescent="0.25"/>
    <row r="368" s="4" customFormat="1" x14ac:dyDescent="0.25"/>
    <row r="369" s="4" customFormat="1" x14ac:dyDescent="0.25"/>
    <row r="370" s="4" customFormat="1" x14ac:dyDescent="0.25"/>
    <row r="371" s="4" customFormat="1" x14ac:dyDescent="0.25"/>
    <row r="372" s="4" customFormat="1" x14ac:dyDescent="0.25"/>
    <row r="373" s="4" customFormat="1" x14ac:dyDescent="0.25"/>
    <row r="374" s="4" customFormat="1" x14ac:dyDescent="0.25"/>
    <row r="375" s="4" customFormat="1" x14ac:dyDescent="0.25"/>
    <row r="376" s="4" customFormat="1" x14ac:dyDescent="0.25"/>
    <row r="377" s="4" customFormat="1" x14ac:dyDescent="0.25"/>
    <row r="378" s="4" customFormat="1" x14ac:dyDescent="0.25"/>
    <row r="379" s="4" customFormat="1" x14ac:dyDescent="0.25"/>
    <row r="380" s="4" customFormat="1" x14ac:dyDescent="0.25"/>
    <row r="381" s="4" customFormat="1" x14ac:dyDescent="0.25"/>
    <row r="382" s="4" customFormat="1" x14ac:dyDescent="0.25"/>
    <row r="383" s="4" customFormat="1" x14ac:dyDescent="0.25"/>
    <row r="384" s="4" customFormat="1" x14ac:dyDescent="0.25"/>
    <row r="385" s="4" customFormat="1" x14ac:dyDescent="0.25"/>
    <row r="386" s="4" customFormat="1" x14ac:dyDescent="0.25"/>
    <row r="387" s="4" customFormat="1" x14ac:dyDescent="0.25"/>
    <row r="388" s="4" customFormat="1" x14ac:dyDescent="0.25"/>
    <row r="389" s="4" customFormat="1" x14ac:dyDescent="0.25"/>
    <row r="390" s="4" customFormat="1" x14ac:dyDescent="0.25"/>
    <row r="391" s="4" customFormat="1" x14ac:dyDescent="0.25"/>
    <row r="392" s="4" customFormat="1" x14ac:dyDescent="0.25"/>
    <row r="393" s="4" customFormat="1" x14ac:dyDescent="0.25"/>
    <row r="394" s="4" customFormat="1" x14ac:dyDescent="0.25"/>
    <row r="395" s="4" customFormat="1" x14ac:dyDescent="0.25"/>
    <row r="396" s="4" customFormat="1" x14ac:dyDescent="0.25"/>
    <row r="397" s="4" customFormat="1" x14ac:dyDescent="0.25"/>
    <row r="398" s="4" customFormat="1" x14ac:dyDescent="0.25"/>
    <row r="399" s="4" customFormat="1" x14ac:dyDescent="0.25"/>
    <row r="400" s="4" customFormat="1" x14ac:dyDescent="0.25"/>
    <row r="401" s="4" customFormat="1" x14ac:dyDescent="0.25"/>
    <row r="402" s="4" customFormat="1" x14ac:dyDescent="0.25"/>
    <row r="403" s="4" customFormat="1" x14ac:dyDescent="0.25"/>
    <row r="404" s="4" customFormat="1" x14ac:dyDescent="0.25"/>
    <row r="405" s="4" customFormat="1" x14ac:dyDescent="0.25"/>
    <row r="406" s="4" customFormat="1" x14ac:dyDescent="0.25"/>
    <row r="407" s="4" customFormat="1" x14ac:dyDescent="0.25"/>
    <row r="408" s="4" customFormat="1" x14ac:dyDescent="0.25"/>
    <row r="409" s="4" customFormat="1" x14ac:dyDescent="0.25"/>
    <row r="410" s="4" customFormat="1" x14ac:dyDescent="0.25"/>
    <row r="411" s="4" customFormat="1" x14ac:dyDescent="0.25"/>
    <row r="412" s="4" customFormat="1" x14ac:dyDescent="0.25"/>
  </sheetData>
  <mergeCells count="30">
    <mergeCell ref="B1:L1"/>
    <mergeCell ref="B2:L2"/>
    <mergeCell ref="B6:B14"/>
    <mergeCell ref="C6:C10"/>
    <mergeCell ref="D8:D10"/>
    <mergeCell ref="C11:C14"/>
    <mergeCell ref="D13:D14"/>
    <mergeCell ref="B15:B17"/>
    <mergeCell ref="C16:C17"/>
    <mergeCell ref="B18:B19"/>
    <mergeCell ref="B21:B22"/>
    <mergeCell ref="B25:B26"/>
    <mergeCell ref="C25:C26"/>
    <mergeCell ref="D25:D26"/>
    <mergeCell ref="B29:B31"/>
    <mergeCell ref="C29:C31"/>
    <mergeCell ref="B36:B37"/>
    <mergeCell ref="B39:B40"/>
    <mergeCell ref="C39:C40"/>
    <mergeCell ref="D39:D40"/>
    <mergeCell ref="B43:B44"/>
    <mergeCell ref="B45:B46"/>
    <mergeCell ref="B47:B48"/>
    <mergeCell ref="C47:C48"/>
    <mergeCell ref="D47:D48"/>
    <mergeCell ref="B59:B62"/>
    <mergeCell ref="C59:C60"/>
    <mergeCell ref="C61:C62"/>
    <mergeCell ref="D59:D60"/>
    <mergeCell ref="D61:D6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24</vt:i4>
      </vt:variant>
    </vt:vector>
  </HeadingPairs>
  <TitlesOfParts>
    <vt:vector size="24" baseType="lpstr">
      <vt:lpstr>Inicio</vt:lpstr>
      <vt:lpstr>Anali Gen</vt:lpstr>
      <vt:lpstr>01-Clasificacion Planteles</vt:lpstr>
      <vt:lpstr>02-Clasificacion porcen</vt:lpstr>
      <vt:lpstr>03-Clasificacion Planteles.</vt:lpstr>
      <vt:lpstr>04-Clasificacion planteles.</vt:lpstr>
      <vt:lpstr>05-Clasificacion Planteles.</vt:lpstr>
      <vt:lpstr>06-Clasificacion Planteles.</vt:lpstr>
      <vt:lpstr>07-Clasificacion Planteles.</vt:lpstr>
      <vt:lpstr>08-Clasificacion Planteles</vt:lpstr>
      <vt:lpstr>09-Clasificacion Planteles </vt:lpstr>
      <vt:lpstr>10-Clasificacion Planteles.</vt:lpstr>
      <vt:lpstr>11-Clasificacion Planteles.</vt:lpstr>
      <vt:lpstr>12-Clasificacion Planteles</vt:lpstr>
      <vt:lpstr>13-Clasificacion Planteles .</vt:lpstr>
      <vt:lpstr>14-Clasificacion planteles. </vt:lpstr>
      <vt:lpstr>15-Clasificacion Planteles.</vt:lpstr>
      <vt:lpstr>16-Evolucion Estable y sedes</vt:lpstr>
      <vt:lpstr>17-Evolucion Matricula</vt:lpstr>
      <vt:lpstr>18-Evolucion Matri segun grado</vt:lpstr>
      <vt:lpstr>19-Matricula Grado Sector</vt:lpstr>
      <vt:lpstr>20-Matricula por Muni</vt:lpstr>
      <vt:lpstr>21-Tasa cobertura</vt:lpstr>
      <vt:lpstr>22-Cobertura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 Alzate</dc:creator>
  <cp:lastModifiedBy>Full name</cp:lastModifiedBy>
  <dcterms:created xsi:type="dcterms:W3CDTF">2012-10-16T14:09:46Z</dcterms:created>
  <dcterms:modified xsi:type="dcterms:W3CDTF">2015-09-07T02:17:43Z</dcterms:modified>
</cp:coreProperties>
</file>